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qr3roko\상담실(21.1120)\개강서류\반찬조리\2022년\반찬조리실무과정 8회(22.10.28~)\시간표\"/>
    </mc:Choice>
  </mc:AlternateContent>
  <xr:revisionPtr revIDLastSave="0" documentId="13_ncr:1_{F0894797-A87A-4033-9451-8E07AB760CCB}" xr6:coauthVersionLast="45" xr6:coauthVersionMax="47" xr10:uidLastSave="{00000000-0000-0000-0000-000000000000}"/>
  <bookViews>
    <workbookView xWindow="2250" yWindow="390" windowWidth="22800" windowHeight="15810" activeTab="1" xr2:uid="{00000000-000D-0000-FFFF-FFFF00000000}"/>
  </bookViews>
  <sheets>
    <sheet name="총괄표" sheetId="2" r:id="rId1"/>
    <sheet name="세부시간표" sheetId="3" r:id="rId2"/>
  </sheets>
  <definedNames>
    <definedName name="_xlnm.Print_Area" localSheetId="1">세부시간표!$A$1:$H$170</definedName>
    <definedName name="_xlnm.Print_Area" localSheetId="0">총괄표!$A$1:$AJ$64</definedName>
    <definedName name="생태시간표">세부시간표!$A$1:$H$18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 l="1"/>
  <c r="G70" i="3"/>
  <c r="G36" i="3"/>
  <c r="G37" i="3"/>
  <c r="C36" i="3"/>
  <c r="C139" i="3"/>
  <c r="C105" i="3"/>
  <c r="C71" i="3"/>
  <c r="C37" i="3"/>
  <c r="D21" i="3"/>
  <c r="A19" i="3" s="1"/>
  <c r="E5" i="3"/>
  <c r="E21" i="3" l="1"/>
  <c r="E39" i="3" s="1"/>
  <c r="E55" i="3" s="1"/>
  <c r="E73" i="3" s="1"/>
  <c r="E89" i="3" s="1"/>
  <c r="E107" i="3" s="1"/>
  <c r="E123" i="3" s="1"/>
  <c r="E141" i="3" s="1"/>
  <c r="E157" i="3" s="1"/>
  <c r="E175" i="3" s="1"/>
  <c r="F5" i="3"/>
  <c r="D39" i="3"/>
  <c r="A35" i="3" s="1"/>
  <c r="B23" i="3"/>
  <c r="B27" i="3"/>
  <c r="B41" i="3"/>
  <c r="B45" i="3"/>
  <c r="B49" i="3"/>
  <c r="B57" i="3"/>
  <c r="B61" i="3"/>
  <c r="B65" i="3"/>
  <c r="C70" i="3"/>
  <c r="G71" i="3"/>
  <c r="B75" i="3"/>
  <c r="B79" i="3"/>
  <c r="B83" i="3"/>
  <c r="B91" i="3"/>
  <c r="B95" i="3"/>
  <c r="B99" i="3"/>
  <c r="C104" i="3"/>
  <c r="G104" i="3"/>
  <c r="G105" i="3"/>
  <c r="B109" i="3"/>
  <c r="B113" i="3"/>
  <c r="B117" i="3"/>
  <c r="B129" i="3"/>
  <c r="B133" i="3"/>
  <c r="C138" i="3"/>
  <c r="G138" i="3"/>
  <c r="G139" i="3"/>
  <c r="B143" i="3"/>
  <c r="B147" i="3"/>
  <c r="B151" i="3"/>
  <c r="B159" i="3"/>
  <c r="B163" i="3"/>
  <c r="B167" i="3"/>
  <c r="C172" i="3"/>
  <c r="G172" i="3"/>
  <c r="C173" i="3"/>
  <c r="G173" i="3"/>
  <c r="B177" i="3"/>
  <c r="B181" i="3"/>
  <c r="B185" i="3"/>
  <c r="B195" i="3"/>
  <c r="B199" i="3"/>
  <c r="B203" i="3"/>
  <c r="B214" i="3"/>
  <c r="B218" i="3"/>
  <c r="B222" i="3"/>
  <c r="D265" i="3"/>
  <c r="A263" i="3" s="1"/>
  <c r="B267" i="3"/>
  <c r="B271" i="3"/>
  <c r="B275" i="3"/>
  <c r="C281" i="3"/>
  <c r="G281" i="3"/>
  <c r="C282" i="3"/>
  <c r="G282" i="3"/>
  <c r="D284" i="3"/>
  <c r="A280" i="3" s="1"/>
  <c r="B286" i="3"/>
  <c r="B290" i="3"/>
  <c r="B294" i="3"/>
  <c r="D301" i="3"/>
  <c r="A299" i="3" s="1"/>
  <c r="B303" i="3"/>
  <c r="B307" i="3"/>
  <c r="B311" i="3"/>
  <c r="C317" i="3"/>
  <c r="G317" i="3"/>
  <c r="C318" i="3"/>
  <c r="G318" i="3"/>
  <c r="D320" i="3"/>
  <c r="A316" i="3" s="1"/>
  <c r="B322" i="3"/>
  <c r="B326" i="3"/>
  <c r="B330" i="3"/>
  <c r="D337" i="3"/>
  <c r="A335" i="3" s="1"/>
  <c r="B339" i="3"/>
  <c r="B343" i="3"/>
  <c r="B347" i="3"/>
  <c r="C353" i="3"/>
  <c r="G353" i="3"/>
  <c r="C354" i="3"/>
  <c r="G354" i="3"/>
  <c r="D356" i="3"/>
  <c r="A352" i="3" s="1"/>
  <c r="B358" i="3"/>
  <c r="B362" i="3"/>
  <c r="B366" i="3"/>
  <c r="D373" i="3"/>
  <c r="A371" i="3" s="1"/>
  <c r="B375" i="3"/>
  <c r="B379" i="3"/>
  <c r="B383" i="3"/>
  <c r="M8" i="2"/>
  <c r="E8" i="2"/>
  <c r="J60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6" i="2"/>
  <c r="X60" i="2"/>
  <c r="W60" i="2"/>
  <c r="V60" i="2"/>
  <c r="U60" i="2"/>
  <c r="T60" i="2"/>
  <c r="S60" i="2"/>
  <c r="R60" i="2"/>
  <c r="P60" i="2"/>
  <c r="O60" i="2"/>
  <c r="N60" i="2"/>
  <c r="M60" i="2"/>
  <c r="L60" i="2"/>
  <c r="K60" i="2"/>
  <c r="I60" i="2"/>
  <c r="H60" i="2"/>
  <c r="G60" i="2"/>
  <c r="F60" i="2"/>
  <c r="E60" i="2"/>
  <c r="D60" i="2"/>
  <c r="C60" i="2"/>
  <c r="X59" i="2"/>
  <c r="W59" i="2"/>
  <c r="V59" i="2"/>
  <c r="U59" i="2"/>
  <c r="T59" i="2"/>
  <c r="S59" i="2"/>
  <c r="R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X58" i="2"/>
  <c r="W58" i="2"/>
  <c r="V58" i="2"/>
  <c r="U58" i="2"/>
  <c r="T58" i="2"/>
  <c r="S58" i="2"/>
  <c r="R58" i="2"/>
  <c r="P58" i="2"/>
  <c r="O58" i="2"/>
  <c r="N58" i="2"/>
  <c r="M58" i="2"/>
  <c r="L58" i="2"/>
  <c r="K58" i="2"/>
  <c r="I58" i="2"/>
  <c r="H58" i="2"/>
  <c r="G58" i="2"/>
  <c r="F58" i="2"/>
  <c r="E58" i="2"/>
  <c r="D58" i="2"/>
  <c r="C58" i="2"/>
  <c r="X57" i="2"/>
  <c r="W57" i="2"/>
  <c r="V57" i="2"/>
  <c r="U57" i="2"/>
  <c r="T57" i="2"/>
  <c r="S57" i="2"/>
  <c r="R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X56" i="2"/>
  <c r="W56" i="2"/>
  <c r="V56" i="2"/>
  <c r="U56" i="2"/>
  <c r="T56" i="2"/>
  <c r="S56" i="2"/>
  <c r="R56" i="2"/>
  <c r="P56" i="2"/>
  <c r="O56" i="2"/>
  <c r="N56" i="2"/>
  <c r="M56" i="2"/>
  <c r="L56" i="2"/>
  <c r="K56" i="2"/>
  <c r="I56" i="2"/>
  <c r="H56" i="2"/>
  <c r="G56" i="2"/>
  <c r="F56" i="2"/>
  <c r="E56" i="2"/>
  <c r="D56" i="2"/>
  <c r="C56" i="2"/>
  <c r="X55" i="2"/>
  <c r="W55" i="2"/>
  <c r="V55" i="2"/>
  <c r="U55" i="2"/>
  <c r="T55" i="2"/>
  <c r="S55" i="2"/>
  <c r="R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X54" i="2"/>
  <c r="W54" i="2"/>
  <c r="V54" i="2"/>
  <c r="U54" i="2"/>
  <c r="T54" i="2"/>
  <c r="S54" i="2"/>
  <c r="R54" i="2"/>
  <c r="P54" i="2"/>
  <c r="O54" i="2"/>
  <c r="N54" i="2"/>
  <c r="M54" i="2"/>
  <c r="L54" i="2"/>
  <c r="K54" i="2"/>
  <c r="I54" i="2"/>
  <c r="H54" i="2"/>
  <c r="G54" i="2"/>
  <c r="F54" i="2"/>
  <c r="E54" i="2"/>
  <c r="D54" i="2"/>
  <c r="C54" i="2"/>
  <c r="X53" i="2"/>
  <c r="W53" i="2"/>
  <c r="V53" i="2"/>
  <c r="U53" i="2"/>
  <c r="T53" i="2"/>
  <c r="S53" i="2"/>
  <c r="R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X52" i="2"/>
  <c r="W52" i="2"/>
  <c r="V52" i="2"/>
  <c r="U52" i="2"/>
  <c r="T52" i="2"/>
  <c r="S52" i="2"/>
  <c r="R52" i="2"/>
  <c r="P52" i="2"/>
  <c r="O52" i="2"/>
  <c r="N52" i="2"/>
  <c r="M52" i="2"/>
  <c r="L52" i="2"/>
  <c r="K52" i="2"/>
  <c r="I52" i="2"/>
  <c r="H52" i="2"/>
  <c r="G52" i="2"/>
  <c r="F52" i="2"/>
  <c r="E52" i="2"/>
  <c r="D52" i="2"/>
  <c r="C52" i="2"/>
  <c r="X51" i="2"/>
  <c r="W51" i="2"/>
  <c r="V51" i="2"/>
  <c r="U51" i="2"/>
  <c r="T51" i="2"/>
  <c r="S51" i="2"/>
  <c r="R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X50" i="2"/>
  <c r="W50" i="2"/>
  <c r="V50" i="2"/>
  <c r="U50" i="2"/>
  <c r="T50" i="2"/>
  <c r="S50" i="2"/>
  <c r="R50" i="2"/>
  <c r="P50" i="2"/>
  <c r="O50" i="2"/>
  <c r="N50" i="2"/>
  <c r="M50" i="2"/>
  <c r="L50" i="2"/>
  <c r="K50" i="2"/>
  <c r="I50" i="2"/>
  <c r="H50" i="2"/>
  <c r="G50" i="2"/>
  <c r="F50" i="2"/>
  <c r="E50" i="2"/>
  <c r="D50" i="2"/>
  <c r="C50" i="2"/>
  <c r="X49" i="2"/>
  <c r="W49" i="2"/>
  <c r="V49" i="2"/>
  <c r="U49" i="2"/>
  <c r="T49" i="2"/>
  <c r="S49" i="2"/>
  <c r="R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X48" i="2"/>
  <c r="W48" i="2"/>
  <c r="V48" i="2"/>
  <c r="U48" i="2"/>
  <c r="T48" i="2"/>
  <c r="S48" i="2"/>
  <c r="R48" i="2"/>
  <c r="P48" i="2"/>
  <c r="O48" i="2"/>
  <c r="N48" i="2"/>
  <c r="M48" i="2"/>
  <c r="L48" i="2"/>
  <c r="K48" i="2"/>
  <c r="I48" i="2"/>
  <c r="H48" i="2"/>
  <c r="G48" i="2"/>
  <c r="F48" i="2"/>
  <c r="E48" i="2"/>
  <c r="D48" i="2"/>
  <c r="C48" i="2"/>
  <c r="X47" i="2"/>
  <c r="W47" i="2"/>
  <c r="V47" i="2"/>
  <c r="U47" i="2"/>
  <c r="T47" i="2"/>
  <c r="S47" i="2"/>
  <c r="R47" i="2"/>
  <c r="P47" i="2"/>
  <c r="O47" i="2"/>
  <c r="N47" i="2"/>
  <c r="M47" i="2"/>
  <c r="L47" i="2"/>
  <c r="K47" i="2"/>
  <c r="J47" i="2"/>
  <c r="I47" i="2"/>
  <c r="G47" i="2"/>
  <c r="F47" i="2"/>
  <c r="E47" i="2"/>
  <c r="D47" i="2"/>
  <c r="C47" i="2"/>
  <c r="X46" i="2"/>
  <c r="W46" i="2"/>
  <c r="V46" i="2"/>
  <c r="U46" i="2"/>
  <c r="T46" i="2"/>
  <c r="S46" i="2"/>
  <c r="R46" i="2"/>
  <c r="P46" i="2"/>
  <c r="O46" i="2"/>
  <c r="N46" i="2"/>
  <c r="M46" i="2"/>
  <c r="L46" i="2"/>
  <c r="K46" i="2"/>
  <c r="I46" i="2"/>
  <c r="G46" i="2"/>
  <c r="F46" i="2"/>
  <c r="E46" i="2"/>
  <c r="D46" i="2"/>
  <c r="C46" i="2"/>
  <c r="X45" i="2"/>
  <c r="W45" i="2"/>
  <c r="V45" i="2"/>
  <c r="U45" i="2"/>
  <c r="T45" i="2"/>
  <c r="S45" i="2"/>
  <c r="R45" i="2"/>
  <c r="P45" i="2"/>
  <c r="O45" i="2"/>
  <c r="N45" i="2"/>
  <c r="M45" i="2"/>
  <c r="L45" i="2"/>
  <c r="K45" i="2"/>
  <c r="J45" i="2"/>
  <c r="I45" i="2"/>
  <c r="H45" i="2"/>
  <c r="G45" i="2"/>
  <c r="F45" i="2"/>
  <c r="E45" i="2"/>
  <c r="X44" i="2"/>
  <c r="W44" i="2"/>
  <c r="V44" i="2"/>
  <c r="U44" i="2"/>
  <c r="T44" i="2"/>
  <c r="S44" i="2"/>
  <c r="R44" i="2"/>
  <c r="P44" i="2"/>
  <c r="O44" i="2"/>
  <c r="N44" i="2"/>
  <c r="M44" i="2"/>
  <c r="L44" i="2"/>
  <c r="K44" i="2"/>
  <c r="I44" i="2"/>
  <c r="H44" i="2"/>
  <c r="G44" i="2"/>
  <c r="F44" i="2"/>
  <c r="E44" i="2"/>
  <c r="D44" i="2"/>
  <c r="L8" i="2"/>
  <c r="K8" i="2"/>
  <c r="J8" i="2"/>
  <c r="I8" i="2"/>
  <c r="G8" i="2"/>
  <c r="F8" i="2"/>
  <c r="D8" i="2"/>
  <c r="D4" i="2"/>
  <c r="D6" i="2" s="1"/>
  <c r="E4" i="2" s="1"/>
  <c r="E6" i="2" s="1"/>
  <c r="F4" i="2" s="1"/>
  <c r="F6" i="2" s="1"/>
  <c r="G4" i="2" s="1"/>
  <c r="G6" i="2" s="1"/>
  <c r="H4" i="2" s="1"/>
  <c r="H6" i="2" s="1"/>
  <c r="I4" i="2" s="1"/>
  <c r="I6" i="2" s="1"/>
  <c r="J4" i="2" s="1"/>
  <c r="J6" i="2" s="1"/>
  <c r="K4" i="2" s="1"/>
  <c r="K6" i="2" s="1"/>
  <c r="L4" i="2" s="1"/>
  <c r="L6" i="2" s="1"/>
  <c r="M4" i="2" s="1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R61" i="2"/>
  <c r="S61" i="2"/>
  <c r="T61" i="2"/>
  <c r="U61" i="2"/>
  <c r="V61" i="2"/>
  <c r="W61" i="2"/>
  <c r="X61" i="2"/>
  <c r="C62" i="2"/>
  <c r="D62" i="2"/>
  <c r="E62" i="2"/>
  <c r="F62" i="2"/>
  <c r="G62" i="2"/>
  <c r="H62" i="2"/>
  <c r="I62" i="2"/>
  <c r="K62" i="2"/>
  <c r="L62" i="2"/>
  <c r="M62" i="2"/>
  <c r="N62" i="2"/>
  <c r="O62" i="2"/>
  <c r="P62" i="2"/>
  <c r="R62" i="2"/>
  <c r="S62" i="2"/>
  <c r="T62" i="2"/>
  <c r="U62" i="2"/>
  <c r="V62" i="2"/>
  <c r="W62" i="2"/>
  <c r="X62" i="2"/>
  <c r="D64" i="2"/>
  <c r="Y64" i="2" s="1"/>
  <c r="I64" i="2"/>
  <c r="M64" i="2"/>
  <c r="Q64" i="2"/>
  <c r="V64" i="2"/>
  <c r="D65" i="2"/>
  <c r="I65" i="2"/>
  <c r="M65" i="2"/>
  <c r="Q65" i="2"/>
  <c r="V65" i="2"/>
  <c r="Y65" i="2"/>
  <c r="D55" i="3" l="1"/>
  <c r="A53" i="3" s="1"/>
  <c r="F21" i="3"/>
  <c r="F39" i="3" s="1"/>
  <c r="F55" i="3" s="1"/>
  <c r="F73" i="3" s="1"/>
  <c r="F89" i="3" s="1"/>
  <c r="F107" i="3" s="1"/>
  <c r="F123" i="3" s="1"/>
  <c r="F141" i="3" s="1"/>
  <c r="F157" i="3" s="1"/>
  <c r="F175" i="3" s="1"/>
  <c r="G5" i="3"/>
  <c r="D374" i="3"/>
  <c r="E373" i="3"/>
  <c r="D357" i="3"/>
  <c r="E356" i="3"/>
  <c r="D338" i="3"/>
  <c r="E337" i="3"/>
  <c r="D321" i="3"/>
  <c r="E320" i="3"/>
  <c r="D302" i="3"/>
  <c r="E301" i="3"/>
  <c r="D285" i="3"/>
  <c r="E284" i="3"/>
  <c r="D266" i="3"/>
  <c r="E265" i="3"/>
  <c r="T63" i="2"/>
  <c r="J62" i="2"/>
  <c r="J44" i="2"/>
  <c r="J46" i="2"/>
  <c r="J48" i="2"/>
  <c r="J50" i="2"/>
  <c r="J52" i="2"/>
  <c r="J54" i="2"/>
  <c r="J56" i="2"/>
  <c r="J58" i="2"/>
  <c r="U63" i="2"/>
  <c r="S63" i="2"/>
  <c r="P63" i="2"/>
  <c r="W63" i="2"/>
  <c r="X63" i="2"/>
  <c r="G63" i="2"/>
  <c r="O63" i="2"/>
  <c r="F63" i="2"/>
  <c r="E63" i="2"/>
  <c r="R63" i="2"/>
  <c r="V63" i="2"/>
  <c r="M63" i="2"/>
  <c r="L63" i="2"/>
  <c r="I63" i="2"/>
  <c r="N63" i="2"/>
  <c r="H63" i="2"/>
  <c r="C63" i="2"/>
  <c r="D63" i="2"/>
  <c r="K63" i="2"/>
  <c r="H38" i="2"/>
  <c r="I38" i="2"/>
  <c r="J38" i="2"/>
  <c r="K38" i="2"/>
  <c r="L38" i="2"/>
  <c r="M38" i="2"/>
  <c r="N38" i="2"/>
  <c r="O38" i="2"/>
  <c r="P38" i="2"/>
  <c r="R38" i="2"/>
  <c r="S38" i="2"/>
  <c r="T38" i="2"/>
  <c r="U38" i="2"/>
  <c r="V38" i="2"/>
  <c r="W38" i="2"/>
  <c r="X38" i="2"/>
  <c r="H39" i="2"/>
  <c r="I39" i="2"/>
  <c r="J39" i="2"/>
  <c r="K39" i="2"/>
  <c r="L39" i="2"/>
  <c r="M39" i="2"/>
  <c r="N39" i="2"/>
  <c r="O39" i="2"/>
  <c r="P39" i="2"/>
  <c r="R39" i="2"/>
  <c r="S39" i="2"/>
  <c r="T39" i="2"/>
  <c r="U39" i="2"/>
  <c r="V39" i="2"/>
  <c r="W39" i="2"/>
  <c r="X39" i="2"/>
  <c r="H40" i="2"/>
  <c r="I40" i="2"/>
  <c r="J40" i="2"/>
  <c r="K40" i="2"/>
  <c r="L40" i="2"/>
  <c r="M40" i="2"/>
  <c r="N40" i="2"/>
  <c r="O40" i="2"/>
  <c r="P40" i="2"/>
  <c r="R40" i="2"/>
  <c r="S40" i="2"/>
  <c r="T40" i="2"/>
  <c r="U40" i="2"/>
  <c r="V40" i="2"/>
  <c r="W40" i="2"/>
  <c r="X40" i="2"/>
  <c r="H41" i="2"/>
  <c r="I41" i="2"/>
  <c r="J41" i="2"/>
  <c r="K41" i="2"/>
  <c r="L41" i="2"/>
  <c r="M41" i="2"/>
  <c r="N41" i="2"/>
  <c r="O41" i="2"/>
  <c r="P41" i="2"/>
  <c r="R41" i="2"/>
  <c r="S41" i="2"/>
  <c r="T41" i="2"/>
  <c r="U41" i="2"/>
  <c r="V41" i="2"/>
  <c r="W41" i="2"/>
  <c r="X41" i="2"/>
  <c r="H42" i="2"/>
  <c r="I42" i="2"/>
  <c r="J42" i="2"/>
  <c r="K42" i="2"/>
  <c r="L42" i="2"/>
  <c r="M42" i="2"/>
  <c r="N42" i="2"/>
  <c r="O42" i="2"/>
  <c r="P42" i="2"/>
  <c r="R42" i="2"/>
  <c r="S42" i="2"/>
  <c r="T42" i="2"/>
  <c r="U42" i="2"/>
  <c r="V42" i="2"/>
  <c r="W42" i="2"/>
  <c r="X42" i="2"/>
  <c r="X37" i="2"/>
  <c r="W37" i="2"/>
  <c r="V37" i="2"/>
  <c r="U37" i="2"/>
  <c r="T37" i="2"/>
  <c r="S37" i="2"/>
  <c r="R37" i="2"/>
  <c r="P37" i="2"/>
  <c r="O37" i="2"/>
  <c r="N37" i="2"/>
  <c r="M37" i="2"/>
  <c r="L37" i="2"/>
  <c r="K37" i="2"/>
  <c r="J37" i="2"/>
  <c r="I37" i="2"/>
  <c r="H37" i="2"/>
  <c r="L15" i="2"/>
  <c r="M15" i="2"/>
  <c r="N15" i="2"/>
  <c r="O15" i="2"/>
  <c r="P15" i="2"/>
  <c r="R15" i="2"/>
  <c r="S15" i="2"/>
  <c r="T15" i="2"/>
  <c r="U15" i="2"/>
  <c r="V15" i="2"/>
  <c r="W15" i="2"/>
  <c r="X15" i="2"/>
  <c r="L16" i="2"/>
  <c r="M16" i="2"/>
  <c r="N16" i="2"/>
  <c r="O16" i="2"/>
  <c r="P16" i="2"/>
  <c r="R16" i="2"/>
  <c r="S16" i="2"/>
  <c r="T16" i="2"/>
  <c r="U16" i="2"/>
  <c r="V16" i="2"/>
  <c r="W16" i="2"/>
  <c r="X16" i="2"/>
  <c r="L17" i="2"/>
  <c r="M17" i="2"/>
  <c r="N17" i="2"/>
  <c r="O17" i="2"/>
  <c r="P17" i="2"/>
  <c r="R17" i="2"/>
  <c r="S17" i="2"/>
  <c r="T17" i="2"/>
  <c r="U17" i="2"/>
  <c r="V17" i="2"/>
  <c r="W17" i="2"/>
  <c r="X17" i="2"/>
  <c r="C18" i="2"/>
  <c r="L18" i="2"/>
  <c r="M18" i="2"/>
  <c r="N18" i="2"/>
  <c r="O18" i="2"/>
  <c r="P18" i="2"/>
  <c r="R18" i="2"/>
  <c r="S18" i="2"/>
  <c r="T18" i="2"/>
  <c r="U18" i="2"/>
  <c r="V18" i="2"/>
  <c r="W18" i="2"/>
  <c r="X18" i="2"/>
  <c r="D19" i="2"/>
  <c r="L19" i="2"/>
  <c r="M19" i="2"/>
  <c r="N19" i="2"/>
  <c r="O19" i="2"/>
  <c r="P19" i="2"/>
  <c r="R19" i="2"/>
  <c r="S19" i="2"/>
  <c r="T19" i="2"/>
  <c r="U19" i="2"/>
  <c r="V19" i="2"/>
  <c r="W19" i="2"/>
  <c r="X19" i="2"/>
  <c r="L20" i="2"/>
  <c r="M20" i="2"/>
  <c r="N20" i="2"/>
  <c r="O20" i="2"/>
  <c r="P20" i="2"/>
  <c r="R20" i="2"/>
  <c r="S20" i="2"/>
  <c r="T20" i="2"/>
  <c r="U20" i="2"/>
  <c r="V20" i="2"/>
  <c r="W20" i="2"/>
  <c r="X20" i="2"/>
  <c r="L21" i="2"/>
  <c r="M21" i="2"/>
  <c r="N21" i="2"/>
  <c r="O21" i="2"/>
  <c r="P21" i="2"/>
  <c r="R21" i="2"/>
  <c r="S21" i="2"/>
  <c r="T21" i="2"/>
  <c r="U21" i="2"/>
  <c r="V21" i="2"/>
  <c r="W21" i="2"/>
  <c r="X21" i="2"/>
  <c r="D22" i="2"/>
  <c r="L22" i="2"/>
  <c r="M22" i="2"/>
  <c r="N22" i="2"/>
  <c r="O22" i="2"/>
  <c r="P22" i="2"/>
  <c r="R22" i="2"/>
  <c r="S22" i="2"/>
  <c r="T22" i="2"/>
  <c r="U22" i="2"/>
  <c r="V22" i="2"/>
  <c r="W22" i="2"/>
  <c r="X22" i="2"/>
  <c r="C23" i="2"/>
  <c r="D23" i="2"/>
  <c r="M23" i="2"/>
  <c r="N23" i="2"/>
  <c r="O23" i="2"/>
  <c r="P23" i="2"/>
  <c r="R23" i="2"/>
  <c r="S23" i="2"/>
  <c r="T23" i="2"/>
  <c r="U23" i="2"/>
  <c r="V23" i="2"/>
  <c r="W23" i="2"/>
  <c r="X23" i="2"/>
  <c r="C24" i="2"/>
  <c r="D24" i="2"/>
  <c r="N24" i="2"/>
  <c r="O24" i="2"/>
  <c r="P24" i="2"/>
  <c r="R24" i="2"/>
  <c r="S24" i="2"/>
  <c r="T24" i="2"/>
  <c r="U24" i="2"/>
  <c r="V24" i="2"/>
  <c r="W24" i="2"/>
  <c r="X24" i="2"/>
  <c r="C25" i="2"/>
  <c r="D25" i="2"/>
  <c r="L25" i="2"/>
  <c r="M25" i="2"/>
  <c r="N25" i="2"/>
  <c r="O25" i="2"/>
  <c r="P25" i="2"/>
  <c r="R25" i="2"/>
  <c r="S25" i="2"/>
  <c r="T25" i="2"/>
  <c r="U25" i="2"/>
  <c r="V25" i="2"/>
  <c r="W25" i="2"/>
  <c r="X25" i="2"/>
  <c r="C26" i="2"/>
  <c r="D26" i="2"/>
  <c r="M26" i="2"/>
  <c r="N26" i="2"/>
  <c r="O26" i="2"/>
  <c r="P26" i="2"/>
  <c r="R26" i="2"/>
  <c r="S26" i="2"/>
  <c r="T26" i="2"/>
  <c r="U26" i="2"/>
  <c r="V26" i="2"/>
  <c r="W26" i="2"/>
  <c r="X26" i="2"/>
  <c r="C27" i="2"/>
  <c r="D27" i="2"/>
  <c r="N27" i="2"/>
  <c r="O27" i="2"/>
  <c r="P27" i="2"/>
  <c r="R27" i="2"/>
  <c r="S27" i="2"/>
  <c r="T27" i="2"/>
  <c r="U27" i="2"/>
  <c r="V27" i="2"/>
  <c r="W27" i="2"/>
  <c r="X27" i="2"/>
  <c r="C28" i="2"/>
  <c r="D28" i="2"/>
  <c r="E28" i="2"/>
  <c r="F28" i="2"/>
  <c r="G28" i="2"/>
  <c r="I28" i="2"/>
  <c r="M28" i="2"/>
  <c r="N28" i="2"/>
  <c r="O28" i="2"/>
  <c r="P28" i="2"/>
  <c r="R28" i="2"/>
  <c r="S28" i="2"/>
  <c r="T28" i="2"/>
  <c r="U28" i="2"/>
  <c r="V28" i="2"/>
  <c r="W28" i="2"/>
  <c r="X28" i="2"/>
  <c r="C29" i="2"/>
  <c r="D29" i="2"/>
  <c r="E29" i="2"/>
  <c r="F29" i="2"/>
  <c r="G29" i="2"/>
  <c r="K29" i="2"/>
  <c r="M29" i="2"/>
  <c r="N29" i="2"/>
  <c r="O29" i="2"/>
  <c r="P29" i="2"/>
  <c r="R29" i="2"/>
  <c r="S29" i="2"/>
  <c r="T29" i="2"/>
  <c r="U29" i="2"/>
  <c r="V29" i="2"/>
  <c r="W29" i="2"/>
  <c r="X29" i="2"/>
  <c r="D30" i="2"/>
  <c r="E30" i="2"/>
  <c r="F30" i="2"/>
  <c r="G30" i="2"/>
  <c r="H30" i="2"/>
  <c r="N30" i="2"/>
  <c r="O30" i="2"/>
  <c r="P30" i="2"/>
  <c r="R30" i="2"/>
  <c r="S30" i="2"/>
  <c r="T30" i="2"/>
  <c r="U30" i="2"/>
  <c r="V30" i="2"/>
  <c r="W30" i="2"/>
  <c r="X30" i="2"/>
  <c r="C31" i="2"/>
  <c r="D31" i="2"/>
  <c r="E31" i="2"/>
  <c r="F31" i="2"/>
  <c r="H31" i="2"/>
  <c r="I31" i="2"/>
  <c r="J31" i="2"/>
  <c r="K31" i="2"/>
  <c r="L31" i="2"/>
  <c r="N31" i="2"/>
  <c r="O31" i="2"/>
  <c r="P31" i="2"/>
  <c r="R31" i="2"/>
  <c r="S31" i="2"/>
  <c r="T31" i="2"/>
  <c r="U31" i="2"/>
  <c r="V31" i="2"/>
  <c r="W31" i="2"/>
  <c r="X31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R32" i="2"/>
  <c r="S32" i="2"/>
  <c r="T32" i="2"/>
  <c r="U32" i="2"/>
  <c r="V32" i="2"/>
  <c r="W32" i="2"/>
  <c r="X32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R33" i="2"/>
  <c r="S33" i="2"/>
  <c r="T33" i="2"/>
  <c r="U33" i="2"/>
  <c r="V33" i="2"/>
  <c r="W33" i="2"/>
  <c r="X33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R34" i="2"/>
  <c r="S34" i="2"/>
  <c r="T34" i="2"/>
  <c r="U34" i="2"/>
  <c r="V34" i="2"/>
  <c r="W34" i="2"/>
  <c r="X34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R35" i="2"/>
  <c r="S35" i="2"/>
  <c r="T35" i="2"/>
  <c r="U35" i="2"/>
  <c r="V35" i="2"/>
  <c r="W35" i="2"/>
  <c r="X35" i="2"/>
  <c r="X14" i="2"/>
  <c r="W14" i="2"/>
  <c r="V14" i="2"/>
  <c r="U14" i="2"/>
  <c r="T14" i="2"/>
  <c r="S14" i="2"/>
  <c r="R14" i="2"/>
  <c r="P14" i="2"/>
  <c r="O14" i="2"/>
  <c r="N14" i="2"/>
  <c r="M14" i="2"/>
  <c r="L14" i="2"/>
  <c r="C14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R12" i="2"/>
  <c r="S12" i="2"/>
  <c r="T12" i="2"/>
  <c r="U12" i="2"/>
  <c r="V12" i="2"/>
  <c r="W12" i="2"/>
  <c r="X12" i="2"/>
  <c r="X11" i="2"/>
  <c r="W11" i="2"/>
  <c r="V11" i="2"/>
  <c r="U11" i="2"/>
  <c r="T11" i="2"/>
  <c r="S11" i="2"/>
  <c r="R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G21" i="3" l="1"/>
  <c r="G39" i="3" s="1"/>
  <c r="G55" i="3" s="1"/>
  <c r="G73" i="3" s="1"/>
  <c r="G89" i="3" s="1"/>
  <c r="G107" i="3" s="1"/>
  <c r="G123" i="3" s="1"/>
  <c r="G141" i="3" s="1"/>
  <c r="G157" i="3" s="1"/>
  <c r="G175" i="3" s="1"/>
  <c r="H5" i="3"/>
  <c r="H21" i="3" s="1"/>
  <c r="H39" i="3" s="1"/>
  <c r="H55" i="3" s="1"/>
  <c r="H73" i="3" s="1"/>
  <c r="H89" i="3" s="1"/>
  <c r="H107" i="3" s="1"/>
  <c r="H123" i="3" s="1"/>
  <c r="H141" i="3" s="1"/>
  <c r="H157" i="3" s="1"/>
  <c r="H175" i="3" s="1"/>
  <c r="D73" i="3"/>
  <c r="A69" i="3" s="1"/>
  <c r="F265" i="3"/>
  <c r="E266" i="3"/>
  <c r="F284" i="3"/>
  <c r="E285" i="3"/>
  <c r="F301" i="3"/>
  <c r="E302" i="3"/>
  <c r="F320" i="3"/>
  <c r="E321" i="3"/>
  <c r="F337" i="3"/>
  <c r="E338" i="3"/>
  <c r="F356" i="3"/>
  <c r="E357" i="3"/>
  <c r="F373" i="3"/>
  <c r="E374" i="3"/>
  <c r="J63" i="2"/>
  <c r="D89" i="3" l="1"/>
  <c r="A87" i="3" s="1"/>
  <c r="G373" i="3"/>
  <c r="F374" i="3"/>
  <c r="G356" i="3"/>
  <c r="F357" i="3"/>
  <c r="G337" i="3"/>
  <c r="F338" i="3"/>
  <c r="G320" i="3"/>
  <c r="F321" i="3"/>
  <c r="G301" i="3"/>
  <c r="F302" i="3"/>
  <c r="G284" i="3"/>
  <c r="F285" i="3"/>
  <c r="G265" i="3"/>
  <c r="F266" i="3"/>
  <c r="Q44" i="2"/>
  <c r="Y44" i="2" s="1"/>
  <c r="Q46" i="2"/>
  <c r="Y46" i="2" s="1"/>
  <c r="Q60" i="2"/>
  <c r="Y60" i="2" s="1"/>
  <c r="Q52" i="2"/>
  <c r="Y52" i="2" s="1"/>
  <c r="Q59" i="2"/>
  <c r="Y59" i="2" s="1"/>
  <c r="Q48" i="2"/>
  <c r="Y48" i="2" s="1"/>
  <c r="Q57" i="2"/>
  <c r="Y57" i="2" s="1"/>
  <c r="Q45" i="2"/>
  <c r="Y45" i="2" s="1"/>
  <c r="Q50" i="2"/>
  <c r="Y50" i="2" s="1"/>
  <c r="Q33" i="2"/>
  <c r="Q29" i="2"/>
  <c r="Q23" i="2"/>
  <c r="Q19" i="2"/>
  <c r="Q17" i="2"/>
  <c r="Q34" i="2"/>
  <c r="Q40" i="2"/>
  <c r="Y40" i="2" s="1"/>
  <c r="Q38" i="2"/>
  <c r="Y38" i="2" s="1"/>
  <c r="Q15" i="2"/>
  <c r="Q42" i="2"/>
  <c r="Y42" i="2" s="1"/>
  <c r="Q61" i="2"/>
  <c r="Y61" i="2" s="1"/>
  <c r="Q16" i="2"/>
  <c r="Q41" i="2"/>
  <c r="Y41" i="2" s="1"/>
  <c r="Q11" i="2"/>
  <c r="Q14" i="2"/>
  <c r="Q25" i="2"/>
  <c r="Q21" i="2"/>
  <c r="Q39" i="2"/>
  <c r="Y39" i="2" s="1"/>
  <c r="Q32" i="2"/>
  <c r="Q30" i="2"/>
  <c r="Q31" i="2"/>
  <c r="Q27" i="2"/>
  <c r="Q24" i="2"/>
  <c r="Q22" i="2"/>
  <c r="Q28" i="2"/>
  <c r="Q26" i="2"/>
  <c r="Q37" i="2"/>
  <c r="Q12" i="2"/>
  <c r="Q62" i="2"/>
  <c r="Q20" i="2"/>
  <c r="Q18" i="2"/>
  <c r="Q35" i="2"/>
  <c r="D107" i="3" l="1"/>
  <c r="A103" i="3" s="1"/>
  <c r="H265" i="3"/>
  <c r="H266" i="3" s="1"/>
  <c r="G266" i="3"/>
  <c r="H284" i="3"/>
  <c r="H285" i="3" s="1"/>
  <c r="G285" i="3"/>
  <c r="H301" i="3"/>
  <c r="H302" i="3" s="1"/>
  <c r="G302" i="3"/>
  <c r="H320" i="3"/>
  <c r="H321" i="3" s="1"/>
  <c r="G321" i="3"/>
  <c r="H337" i="3"/>
  <c r="H338" i="3" s="1"/>
  <c r="G338" i="3"/>
  <c r="H356" i="3"/>
  <c r="H357" i="3" s="1"/>
  <c r="G357" i="3"/>
  <c r="H373" i="3"/>
  <c r="H374" i="3" s="1"/>
  <c r="G374" i="3"/>
  <c r="Q53" i="2"/>
  <c r="Y53" i="2" s="1"/>
  <c r="Q51" i="2"/>
  <c r="Y51" i="2" s="1"/>
  <c r="Q56" i="2"/>
  <c r="Y56" i="2" s="1"/>
  <c r="Q54" i="2"/>
  <c r="Y54" i="2" s="1"/>
  <c r="Q47" i="2"/>
  <c r="Y47" i="2" s="1"/>
  <c r="Q58" i="2"/>
  <c r="Y58" i="2" s="1"/>
  <c r="Q49" i="2"/>
  <c r="Y49" i="2" s="1"/>
  <c r="Q55" i="2"/>
  <c r="Y55" i="2" s="1"/>
  <c r="Y62" i="2"/>
  <c r="D123" i="3" l="1"/>
  <c r="A121" i="3" s="1"/>
  <c r="Q63" i="2"/>
  <c r="Y63" i="2" s="1"/>
  <c r="AA63" i="2" s="1"/>
  <c r="D141" i="3" l="1"/>
  <c r="Y12" i="2"/>
  <c r="A137" i="3" l="1"/>
  <c r="D157" i="3"/>
  <c r="Y34" i="2"/>
  <c r="Y30" i="2"/>
  <c r="Y35" i="2"/>
  <c r="Y33" i="2"/>
  <c r="Y29" i="2"/>
  <c r="Y25" i="2"/>
  <c r="Y26" i="2"/>
  <c r="Y23" i="2"/>
  <c r="Y28" i="2"/>
  <c r="Y24" i="2"/>
  <c r="Y31" i="2"/>
  <c r="Y27" i="2"/>
  <c r="A155" i="3" l="1"/>
  <c r="D175" i="3"/>
  <c r="A171" i="3" s="1"/>
  <c r="Y22" i="2"/>
  <c r="W13" i="2" l="1"/>
  <c r="W36" i="2"/>
  <c r="Y9" i="2" l="1"/>
  <c r="W43" i="2"/>
  <c r="W10" i="2" s="1"/>
  <c r="Y20" i="2"/>
  <c r="Y15" i="2"/>
  <c r="Y32" i="2"/>
  <c r="Y21" i="2"/>
  <c r="Y16" i="2"/>
  <c r="Y19" i="2"/>
  <c r="Y18" i="2"/>
  <c r="Y17" i="2"/>
  <c r="C13" i="2" l="1"/>
  <c r="D13" i="2"/>
  <c r="F36" i="2" l="1"/>
  <c r="E43" i="2" l="1"/>
  <c r="E13" i="2"/>
  <c r="F43" i="2"/>
  <c r="F13" i="2" l="1"/>
  <c r="G36" i="2"/>
  <c r="G43" i="2" l="1"/>
  <c r="G13" i="2"/>
  <c r="H13" i="2" l="1"/>
  <c r="I13" i="2"/>
  <c r="J13" i="2" l="1"/>
  <c r="J43" i="2"/>
  <c r="K13" i="2" l="1"/>
  <c r="K43" i="2"/>
  <c r="M13" i="2"/>
  <c r="N36" i="2"/>
  <c r="M43" i="2" l="1"/>
  <c r="N43" i="2"/>
  <c r="N13" i="2"/>
  <c r="O36" i="2" l="1"/>
  <c r="O43" i="2" l="1"/>
  <c r="O13" i="2"/>
  <c r="P36" i="2"/>
  <c r="Q36" i="2"/>
  <c r="P43" i="2" l="1"/>
  <c r="P13" i="2"/>
  <c r="L43" i="2"/>
  <c r="L13" i="2"/>
  <c r="Q43" i="2" l="1"/>
  <c r="R36" i="2"/>
  <c r="Q13" i="2"/>
  <c r="R43" i="2" l="1"/>
  <c r="R13" i="2"/>
  <c r="S36" i="2"/>
  <c r="T36" i="2"/>
  <c r="R10" i="2" l="1"/>
  <c r="S43" i="2"/>
  <c r="S13" i="2"/>
  <c r="T13" i="2"/>
  <c r="T43" i="2"/>
  <c r="T10" i="2" l="1"/>
  <c r="S10" i="2"/>
  <c r="U36" i="2"/>
  <c r="U43" i="2" l="1"/>
  <c r="U13" i="2"/>
  <c r="V36" i="2"/>
  <c r="V43" i="2"/>
  <c r="V13" i="2"/>
  <c r="U10" i="2" l="1"/>
  <c r="V10" i="2"/>
  <c r="X36" i="2"/>
  <c r="X13" i="2" l="1"/>
  <c r="X43" i="2"/>
  <c r="X10" i="2" l="1"/>
  <c r="Y11" i="2"/>
  <c r="Y37" i="2" l="1"/>
  <c r="Y14" i="2"/>
  <c r="Y13" i="2" l="1"/>
</calcChain>
</file>

<file path=xl/sharedStrings.xml><?xml version="1.0" encoding="utf-8"?>
<sst xmlns="http://schemas.openxmlformats.org/spreadsheetml/2006/main" count="1010" uniqueCount="121">
  <si>
    <t>총계</t>
    <phoneticPr fontId="2" type="noConversion"/>
  </si>
  <si>
    <t>교시</t>
    <phoneticPr fontId="2" type="noConversion"/>
  </si>
  <si>
    <t>시간</t>
    <phoneticPr fontId="2" type="noConversion"/>
  </si>
  <si>
    <t>개월</t>
  </si>
  <si>
    <t>일자</t>
  </si>
  <si>
    <t>~</t>
  </si>
  <si>
    <t>휴일수</t>
  </si>
  <si>
    <t>일수</t>
  </si>
  <si>
    <t>시간</t>
  </si>
  <si>
    <t>월합계</t>
    <phoneticPr fontId="2" type="noConversion"/>
  </si>
  <si>
    <t>NCS
전공교과</t>
    <phoneticPr fontId="2" type="noConversion"/>
  </si>
  <si>
    <t>NCS
소양교과</t>
    <phoneticPr fontId="1" type="noConversion"/>
  </si>
  <si>
    <t>NCS 소양교과 소계</t>
    <phoneticPr fontId="2" type="noConversion"/>
  </si>
  <si>
    <t>NCS 전공교과 소계</t>
    <phoneticPr fontId="2" type="noConversion"/>
  </si>
  <si>
    <t>비NCS교과(이론) 소계</t>
    <phoneticPr fontId="2" type="noConversion"/>
  </si>
  <si>
    <t>비NCS교과(실기) 소계</t>
    <phoneticPr fontId="2" type="noConversion"/>
  </si>
  <si>
    <t>비NCS
교과(이론)</t>
    <phoneticPr fontId="2" type="noConversion"/>
  </si>
  <si>
    <t>비NCS
교과(실기)</t>
    <phoneticPr fontId="2" type="noConversion"/>
  </si>
  <si>
    <t>교과목</t>
    <phoneticPr fontId="6" type="noConversion"/>
  </si>
  <si>
    <t>능력단위</t>
    <phoneticPr fontId="6" type="noConversion"/>
  </si>
  <si>
    <t>훈련장소</t>
    <phoneticPr fontId="6" type="noConversion"/>
  </si>
  <si>
    <t>훈련기간</t>
    <phoneticPr fontId="6" type="noConversion"/>
  </si>
  <si>
    <t>훈련교사</t>
    <phoneticPr fontId="6" type="noConversion"/>
  </si>
  <si>
    <t>훈련과정명</t>
    <phoneticPr fontId="1" type="noConversion"/>
  </si>
  <si>
    <t>구분</t>
    <phoneticPr fontId="1" type="noConversion"/>
  </si>
  <si>
    <t>훈련시간</t>
    <phoneticPr fontId="6" type="noConversion"/>
  </si>
  <si>
    <t>주</t>
    <phoneticPr fontId="2" type="noConversion"/>
  </si>
  <si>
    <r>
      <t>한식 국</t>
    </r>
    <r>
      <rPr>
        <sz val="12"/>
        <rFont val="맑은 고딕"/>
        <family val="3"/>
        <charset val="128"/>
        <scheme val="minor"/>
      </rPr>
      <t>・탕조</t>
    </r>
    <r>
      <rPr>
        <sz val="12"/>
        <rFont val="맑은 고딕"/>
        <family val="3"/>
        <charset val="129"/>
        <scheme val="minor"/>
      </rPr>
      <t>리</t>
    </r>
    <phoneticPr fontId="1" type="noConversion"/>
  </si>
  <si>
    <r>
      <t>한식 생채</t>
    </r>
    <r>
      <rPr>
        <sz val="12"/>
        <rFont val="맑은 고딕"/>
        <family val="3"/>
        <charset val="128"/>
        <scheme val="minor"/>
      </rPr>
      <t>・회조리</t>
    </r>
    <phoneticPr fontId="1" type="noConversion"/>
  </si>
  <si>
    <t>한식 죽조리</t>
    <phoneticPr fontId="1" type="noConversion"/>
  </si>
  <si>
    <t>한식 찌개조리</t>
    <phoneticPr fontId="1" type="noConversion"/>
  </si>
  <si>
    <r>
      <t>한식 전</t>
    </r>
    <r>
      <rPr>
        <sz val="12"/>
        <rFont val="맑은 고딕"/>
        <family val="3"/>
        <charset val="128"/>
        <scheme val="minor"/>
      </rPr>
      <t>・적조리</t>
    </r>
    <phoneticPr fontId="1" type="noConversion"/>
  </si>
  <si>
    <t>한식 밥조리</t>
    <phoneticPr fontId="1" type="noConversion"/>
  </si>
  <si>
    <t>김경분</t>
  </si>
  <si>
    <t>김경분</t>
    <phoneticPr fontId="1" type="noConversion"/>
  </si>
  <si>
    <t>요리  1강의실</t>
  </si>
  <si>
    <t>요리  1강의실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</si>
  <si>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</si>
  <si>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</si>
  <si>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</si>
  <si>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월요일</t>
    <phoneticPr fontId="1" type="noConversion"/>
  </si>
  <si>
    <t>화요일</t>
    <phoneticPr fontId="1" type="noConversion"/>
  </si>
  <si>
    <t>조리실무이론</t>
  </si>
  <si>
    <t>조리실무이론</t>
    <phoneticPr fontId="1" type="noConversion"/>
  </si>
  <si>
    <t>한국음식의개관</t>
    <phoneticPr fontId="1" type="noConversion"/>
  </si>
  <si>
    <t>계절별식재료관리</t>
    <phoneticPr fontId="1" type="noConversion"/>
  </si>
  <si>
    <t>식단작성과상차림</t>
  </si>
  <si>
    <t>식단작성과상차림</t>
    <phoneticPr fontId="1" type="noConversion"/>
  </si>
  <si>
    <t>조리실무이론</t>
    <phoneticPr fontId="1" type="noConversion"/>
  </si>
  <si>
    <t>한식밥조리</t>
    <phoneticPr fontId="1" type="noConversion"/>
  </si>
  <si>
    <t>한식죽조리</t>
    <phoneticPr fontId="1" type="noConversion"/>
  </si>
  <si>
    <t>한식 생채.회조리</t>
    <phoneticPr fontId="1" type="noConversion"/>
  </si>
  <si>
    <t>한식 전.적조리</t>
    <phoneticPr fontId="1" type="noConversion"/>
  </si>
  <si>
    <t>한식국.탕.조리</t>
    <phoneticPr fontId="1" type="noConversion"/>
  </si>
  <si>
    <t>한식찌개조리</t>
    <phoneticPr fontId="1" type="noConversion"/>
  </si>
  <si>
    <t>한식조림.초조리</t>
    <phoneticPr fontId="1" type="noConversion"/>
  </si>
  <si>
    <t>김치조리</t>
    <phoneticPr fontId="1" type="noConversion"/>
  </si>
  <si>
    <t>장아찌조리</t>
    <phoneticPr fontId="1" type="noConversion"/>
  </si>
  <si>
    <t>한식구이조리</t>
    <phoneticPr fontId="1" type="noConversion"/>
  </si>
  <si>
    <t>한식볶음조리</t>
    <phoneticPr fontId="1" type="noConversion"/>
  </si>
  <si>
    <t>한식숙채조리</t>
    <phoneticPr fontId="1" type="noConversion"/>
  </si>
  <si>
    <t>한식전골조리</t>
    <phoneticPr fontId="1" type="noConversion"/>
  </si>
  <si>
    <t>반찬조리실무취업과정1회 세부시간표</t>
    <phoneticPr fontId="1" type="noConversion"/>
  </si>
  <si>
    <t>반찬조리실무취업과정_1회 세부시간표</t>
    <phoneticPr fontId="2" type="noConversion"/>
  </si>
  <si>
    <t>한식찌개조리</t>
    <phoneticPr fontId="1" type="noConversion"/>
  </si>
  <si>
    <t>한식전골조리</t>
    <phoneticPr fontId="1" type="noConversion"/>
  </si>
  <si>
    <t>한식죽조리</t>
    <phoneticPr fontId="1" type="noConversion"/>
  </si>
  <si>
    <t>한식구이조리</t>
    <phoneticPr fontId="1" type="noConversion"/>
  </si>
  <si>
    <t>한식튀김조리</t>
    <phoneticPr fontId="1" type="noConversion"/>
  </si>
  <si>
    <t>김치조리</t>
    <phoneticPr fontId="1" type="noConversion"/>
  </si>
  <si>
    <t>한식면류조리</t>
    <phoneticPr fontId="1" type="noConversion"/>
  </si>
  <si>
    <t>한식찜선조리</t>
    <phoneticPr fontId="1" type="noConversion"/>
  </si>
  <si>
    <t>한식볶음조리</t>
    <phoneticPr fontId="1" type="noConversion"/>
  </si>
  <si>
    <t>한식면류조리</t>
    <phoneticPr fontId="1" type="noConversion"/>
  </si>
  <si>
    <t>한국음식의개관</t>
    <phoneticPr fontId="1" type="noConversion"/>
  </si>
  <si>
    <t>메뉴와주방의이해</t>
    <phoneticPr fontId="1" type="noConversion"/>
  </si>
  <si>
    <t>한식조림초조리</t>
    <phoneticPr fontId="1" type="noConversion"/>
  </si>
  <si>
    <t>계절별식재료관리</t>
    <phoneticPr fontId="1" type="noConversion"/>
  </si>
  <si>
    <t>식단작성과상차림</t>
    <phoneticPr fontId="1" type="noConversion"/>
  </si>
  <si>
    <t>비NCS 반찬조리실습</t>
  </si>
  <si>
    <t>비NCS 반찬조리실습</t>
    <phoneticPr fontId="1" type="noConversion"/>
  </si>
  <si>
    <t>NCS 반찬조리실습</t>
    <phoneticPr fontId="1" type="noConversion"/>
  </si>
  <si>
    <t>NCS 반찬조리실습</t>
  </si>
  <si>
    <t>2021년10 월3주차 시간표</t>
    <phoneticPr fontId="1" type="noConversion"/>
  </si>
  <si>
    <t>s</t>
    <phoneticPr fontId="1" type="noConversion"/>
  </si>
  <si>
    <t>금요일</t>
    <phoneticPr fontId="1" type="noConversion"/>
  </si>
  <si>
    <t>수요일</t>
    <phoneticPr fontId="1" type="noConversion"/>
  </si>
  <si>
    <t>목요일</t>
    <phoneticPr fontId="1" type="noConversion"/>
  </si>
  <si>
    <t>목요일</t>
    <phoneticPr fontId="1" type="noConversion"/>
  </si>
  <si>
    <t>월요일</t>
    <phoneticPr fontId="1" type="noConversion"/>
  </si>
  <si>
    <t>비NCS 반찬조리실습</t>
    <phoneticPr fontId="1" type="noConversion"/>
  </si>
  <si>
    <t>9:30 
~
10:20</t>
    <phoneticPr fontId="1" type="noConversion"/>
  </si>
  <si>
    <t>교과목</t>
  </si>
  <si>
    <t>월요일</t>
    <phoneticPr fontId="1" type="noConversion"/>
  </si>
  <si>
    <t xml:space="preserve">
한식 전.적조리
</t>
    <phoneticPr fontId="1" type="noConversion"/>
  </si>
  <si>
    <t xml:space="preserve">
한식국.탕조리
</t>
    <phoneticPr fontId="1" type="noConversion"/>
  </si>
  <si>
    <t xml:space="preserve">
한식밥조리
</t>
    <phoneticPr fontId="1" type="noConversion"/>
  </si>
  <si>
    <t xml:space="preserve">
한식찌개조리
</t>
    <phoneticPr fontId="1" type="noConversion"/>
  </si>
  <si>
    <t>메뉴와 주방의이해</t>
    <phoneticPr fontId="1" type="noConversion"/>
  </si>
  <si>
    <t>한식생채.회조리</t>
    <phoneticPr fontId="1" type="noConversion"/>
  </si>
  <si>
    <t>반찬조리실습2</t>
    <phoneticPr fontId="1" type="noConversion"/>
  </si>
  <si>
    <t>한식국.탕조리</t>
    <phoneticPr fontId="1" type="noConversion"/>
  </si>
  <si>
    <t>한식죽조리</t>
    <phoneticPr fontId="1" type="noConversion"/>
  </si>
  <si>
    <t>한식조림.초 조리</t>
    <phoneticPr fontId="1" type="noConversion"/>
  </si>
  <si>
    <r>
      <t>한식조림.초 조리</t>
    </r>
    <r>
      <rPr>
        <sz val="9"/>
        <color rgb="FFFF0000"/>
        <rFont val="맑은 고딕"/>
        <family val="3"/>
        <charset val="129"/>
        <scheme val="minor"/>
      </rPr>
      <t/>
    </r>
    <phoneticPr fontId="1" type="noConversion"/>
  </si>
  <si>
    <t>반찬조리실습1</t>
    <phoneticPr fontId="1" type="noConversion"/>
  </si>
  <si>
    <r>
      <t>반찬조리실습2</t>
    </r>
    <r>
      <rPr>
        <sz val="10"/>
        <color rgb="FFFF0000"/>
        <rFont val="맑은 고딕"/>
        <family val="3"/>
        <charset val="129"/>
        <scheme val="minor"/>
      </rPr>
      <t/>
    </r>
    <phoneticPr fontId="1" type="noConversion"/>
  </si>
  <si>
    <r>
      <t>한식조림.초 조리</t>
    </r>
    <r>
      <rPr>
        <sz val="9"/>
        <color rgb="FFFF0000"/>
        <rFont val="맑은 고딕"/>
        <family val="3"/>
        <charset val="129"/>
        <scheme val="minor"/>
      </rPr>
      <t/>
    </r>
    <phoneticPr fontId="1" type="noConversion"/>
  </si>
  <si>
    <t>금요일</t>
  </si>
  <si>
    <t>금요일</t>
    <phoneticPr fontId="1" type="noConversion"/>
  </si>
  <si>
    <t>월요일</t>
    <phoneticPr fontId="1" type="noConversion"/>
  </si>
  <si>
    <t>화요일</t>
  </si>
  <si>
    <t>수요일</t>
  </si>
  <si>
    <t>목요일</t>
  </si>
  <si>
    <t>11:30
~
12:30</t>
    <phoneticPr fontId="2" type="noConversion"/>
  </si>
  <si>
    <t>반찬조리실무과정 8회</t>
    <phoneticPr fontId="1" type="noConversion"/>
  </si>
  <si>
    <t>14:00~17:00</t>
    <phoneticPr fontId="6" type="noConversion"/>
  </si>
  <si>
    <t>14:00
~
14:50</t>
    <phoneticPr fontId="2" type="noConversion"/>
  </si>
  <si>
    <t>15:00
~
15:50</t>
    <phoneticPr fontId="2" type="noConversion"/>
  </si>
  <si>
    <t>16:00
~
17:00</t>
    <phoneticPr fontId="2" type="noConversion"/>
  </si>
  <si>
    <t>2022.11.09~2023.01.11 (총훈련일46일, 138시간)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</si>
</sst>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_ "/>
    <numFmt numFmtId="178" formatCode="m&quot;월&quot;\ d&quot;일&quot;"/>
    <numFmt numFmtId="179" formatCode="m&quot;/&quot;d"/>
    <numFmt numFmtId="180" formatCode="##"/>
    <numFmt numFmtId="181" formatCode="aaaa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2"/>
      <name val="맑은 고딕"/>
      <family val="3"/>
      <charset val="128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FFFF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3" fillId="0" borderId="0" applyFont="0" applyFill="0" applyBorder="0" applyAlignment="0" applyProtection="0"/>
    <xf numFmtId="0" fontId="3" fillId="0" borderId="0"/>
  </cellStyleXfs>
  <cellXfs count="259">
    <xf numFmtId="0" fontId="0" fillId="0" borderId="0" xfId="0">
      <alignment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5" fillId="3" borderId="13" xfId="0" applyFont="1" applyFill="1" applyBorder="1" applyAlignment="1">
      <alignment horizontal="right" vertical="center" textRotation="255"/>
    </xf>
    <xf numFmtId="0" fontId="11" fillId="3" borderId="27" xfId="0" applyFont="1" applyFill="1" applyBorder="1" applyAlignment="1">
      <alignment horizontal="right" vertical="center" wrapText="1"/>
    </xf>
    <xf numFmtId="179" fontId="11" fillId="0" borderId="1" xfId="0" applyNumberFormat="1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right" vertical="center" textRotation="255"/>
    </xf>
    <xf numFmtId="0" fontId="11" fillId="3" borderId="28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textRotation="90" shrinkToFit="1"/>
    </xf>
    <xf numFmtId="176" fontId="12" fillId="4" borderId="1" xfId="0" applyNumberFormat="1" applyFont="1" applyFill="1" applyBorder="1" applyAlignment="1">
      <alignment horizontal="center" vertical="center" shrinkToFit="1"/>
    </xf>
    <xf numFmtId="1" fontId="12" fillId="3" borderId="1" xfId="0" applyNumberFormat="1" applyFont="1" applyFill="1" applyBorder="1" applyAlignment="1">
      <alignment horizontal="center" vertical="center"/>
    </xf>
    <xf numFmtId="1" fontId="12" fillId="3" borderId="6" xfId="0" applyNumberFormat="1" applyFont="1" applyFill="1" applyBorder="1" applyAlignment="1">
      <alignment horizontal="center" vertical="center"/>
    </xf>
    <xf numFmtId="180" fontId="12" fillId="3" borderId="6" xfId="0" applyNumberFormat="1" applyFont="1" applyFill="1" applyBorder="1" applyAlignment="1">
      <alignment horizontal="center" vertical="center"/>
    </xf>
    <xf numFmtId="180" fontId="8" fillId="0" borderId="1" xfId="0" applyNumberFormat="1" applyFont="1" applyFill="1" applyBorder="1" applyAlignment="1">
      <alignment horizontal="center" vertical="center"/>
    </xf>
    <xf numFmtId="180" fontId="14" fillId="0" borderId="0" xfId="0" applyNumberFormat="1" applyFont="1" applyFill="1" applyBorder="1" applyAlignment="1">
      <alignment horizontal="center" vertical="center"/>
    </xf>
    <xf numFmtId="180" fontId="8" fillId="0" borderId="2" xfId="0" applyNumberFormat="1" applyFont="1" applyFill="1" applyBorder="1" applyAlignment="1">
      <alignment horizontal="center" vertical="center"/>
    </xf>
    <xf numFmtId="177" fontId="13" fillId="0" borderId="11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right" vertical="center"/>
    </xf>
    <xf numFmtId="0" fontId="5" fillId="3" borderId="28" xfId="0" applyFont="1" applyFill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80" fontId="0" fillId="0" borderId="0" xfId="0" applyNumberFormat="1" applyFont="1" applyAlignment="1">
      <alignment vertical="center"/>
    </xf>
    <xf numFmtId="180" fontId="14" fillId="0" borderId="0" xfId="0" applyNumberFormat="1" applyFont="1" applyAlignment="1">
      <alignment vertical="center"/>
    </xf>
    <xf numFmtId="180" fontId="15" fillId="0" borderId="14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176" fontId="10" fillId="5" borderId="5" xfId="0" applyNumberFormat="1" applyFont="1" applyFill="1" applyBorder="1" applyAlignment="1">
      <alignment horizontal="center" vertical="center" shrinkToFit="1"/>
    </xf>
    <xf numFmtId="176" fontId="10" fillId="5" borderId="7" xfId="0" applyNumberFormat="1" applyFont="1" applyFill="1" applyBorder="1" applyAlignment="1">
      <alignment horizontal="center" vertical="center" shrinkToFit="1"/>
    </xf>
    <xf numFmtId="180" fontId="10" fillId="5" borderId="7" xfId="0" applyNumberFormat="1" applyFont="1" applyFill="1" applyBorder="1" applyAlignment="1">
      <alignment horizontal="center" vertical="center"/>
    </xf>
    <xf numFmtId="180" fontId="8" fillId="5" borderId="5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180" fontId="8" fillId="0" borderId="6" xfId="0" applyNumberFormat="1" applyFont="1" applyFill="1" applyBorder="1" applyAlignment="1">
      <alignment horizontal="center" vertical="center"/>
    </xf>
    <xf numFmtId="180" fontId="8" fillId="5" borderId="7" xfId="0" applyNumberFormat="1" applyFont="1" applyFill="1" applyBorder="1" applyAlignment="1">
      <alignment horizontal="center" vertical="center"/>
    </xf>
    <xf numFmtId="180" fontId="8" fillId="5" borderId="32" xfId="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180" fontId="17" fillId="5" borderId="33" xfId="0" applyNumberFormat="1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0" fillId="5" borderId="33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 shrinkToFit="1"/>
    </xf>
    <xf numFmtId="0" fontId="11" fillId="0" borderId="27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vertical="center"/>
    </xf>
    <xf numFmtId="0" fontId="12" fillId="5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/>
    </xf>
    <xf numFmtId="178" fontId="23" fillId="6" borderId="30" xfId="0" applyNumberFormat="1" applyFont="1" applyFill="1" applyBorder="1" applyAlignment="1">
      <alignment horizontal="center" vertical="center"/>
    </xf>
    <xf numFmtId="178" fontId="23" fillId="6" borderId="31" xfId="0" applyNumberFormat="1" applyFont="1" applyFill="1" applyBorder="1" applyAlignment="1">
      <alignment horizontal="center" vertical="center"/>
    </xf>
    <xf numFmtId="181" fontId="23" fillId="6" borderId="19" xfId="0" applyNumberFormat="1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22" fillId="0" borderId="18" xfId="0" applyFont="1" applyFill="1" applyBorder="1" applyAlignment="1">
      <alignment vertical="center" textRotation="255" shrinkToFit="1"/>
    </xf>
    <xf numFmtId="0" fontId="18" fillId="0" borderId="19" xfId="0" applyFont="1" applyFill="1" applyBorder="1" applyAlignment="1">
      <alignment horizontal="center" vertical="center" shrinkToFit="1"/>
    </xf>
    <xf numFmtId="0" fontId="23" fillId="0" borderId="25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22" fillId="0" borderId="14" xfId="0" applyFont="1" applyFill="1" applyBorder="1" applyAlignment="1">
      <alignment vertical="center" textRotation="255" shrinkToFit="1"/>
    </xf>
    <xf numFmtId="180" fontId="8" fillId="0" borderId="40" xfId="0" applyNumberFormat="1" applyFont="1" applyFill="1" applyBorder="1" applyAlignment="1">
      <alignment horizontal="center" vertical="center"/>
    </xf>
    <xf numFmtId="180" fontId="8" fillId="5" borderId="41" xfId="0" applyNumberFormat="1" applyFont="1" applyFill="1" applyBorder="1" applyAlignment="1">
      <alignment horizontal="center" vertical="center"/>
    </xf>
    <xf numFmtId="180" fontId="8" fillId="0" borderId="42" xfId="0" applyNumberFormat="1" applyFont="1" applyFill="1" applyBorder="1" applyAlignment="1">
      <alignment horizontal="center" vertical="center"/>
    </xf>
    <xf numFmtId="180" fontId="8" fillId="5" borderId="39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vertical="center" shrinkToFit="1"/>
    </xf>
    <xf numFmtId="0" fontId="4" fillId="0" borderId="43" xfId="0" applyFont="1" applyFill="1" applyBorder="1" applyAlignment="1">
      <alignment horizontal="center" vertical="center" shrinkToFit="1"/>
    </xf>
    <xf numFmtId="0" fontId="22" fillId="0" borderId="44" xfId="0" applyFont="1" applyFill="1" applyBorder="1" applyAlignment="1">
      <alignment vertical="center" textRotation="255" shrinkToFit="1"/>
    </xf>
    <xf numFmtId="0" fontId="7" fillId="0" borderId="35" xfId="0" applyFont="1" applyFill="1" applyBorder="1" applyAlignment="1">
      <alignment horizontal="center" vertical="center" shrinkToFit="1"/>
    </xf>
    <xf numFmtId="0" fontId="7" fillId="0" borderId="35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36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shrinkToFit="1"/>
    </xf>
    <xf numFmtId="0" fontId="7" fillId="0" borderId="3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vertical="center"/>
    </xf>
    <xf numFmtId="180" fontId="8" fillId="5" borderId="10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177" fontId="13" fillId="0" borderId="32" xfId="0" applyNumberFormat="1" applyFont="1" applyBorder="1" applyAlignment="1">
      <alignment vertical="center"/>
    </xf>
    <xf numFmtId="0" fontId="11" fillId="0" borderId="45" xfId="0" applyFont="1" applyFill="1" applyBorder="1" applyAlignment="1">
      <alignment horizontal="left" vertical="center" indent="1"/>
    </xf>
    <xf numFmtId="0" fontId="11" fillId="0" borderId="0" xfId="0" applyFont="1" applyFill="1" applyBorder="1" applyAlignment="1">
      <alignment horizontal="left" vertical="center" indent="1"/>
    </xf>
    <xf numFmtId="0" fontId="13" fillId="0" borderId="34" xfId="0" applyFont="1" applyFill="1" applyBorder="1" applyAlignment="1">
      <alignment horizontal="left" vertical="center" indent="1"/>
    </xf>
    <xf numFmtId="0" fontId="11" fillId="0" borderId="3" xfId="0" applyFont="1" applyFill="1" applyBorder="1">
      <alignment vertical="center"/>
    </xf>
    <xf numFmtId="0" fontId="11" fillId="0" borderId="29" xfId="0" applyFont="1" applyFill="1" applyBorder="1">
      <alignment vertical="center"/>
    </xf>
    <xf numFmtId="0" fontId="11" fillId="0" borderId="29" xfId="0" applyFont="1" applyFill="1" applyBorder="1" applyAlignment="1">
      <alignment horizontal="left" vertical="center"/>
    </xf>
    <xf numFmtId="0" fontId="11" fillId="0" borderId="8" xfId="0" applyFont="1" applyFill="1" applyBorder="1">
      <alignment vertical="center"/>
    </xf>
    <xf numFmtId="177" fontId="13" fillId="0" borderId="46" xfId="0" applyNumberFormat="1" applyFont="1" applyFill="1" applyBorder="1" applyAlignment="1">
      <alignment vertical="center"/>
    </xf>
    <xf numFmtId="0" fontId="21" fillId="0" borderId="35" xfId="0" applyFont="1" applyFill="1" applyBorder="1" applyAlignment="1">
      <alignment horizontal="center" vertical="center" shrinkToFit="1"/>
    </xf>
    <xf numFmtId="181" fontId="23" fillId="6" borderId="18" xfId="0" applyNumberFormat="1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23" fillId="7" borderId="2" xfId="0" applyNumberFormat="1" applyFont="1" applyFill="1" applyBorder="1" applyAlignment="1">
      <alignment horizontal="center" vertical="center"/>
    </xf>
    <xf numFmtId="0" fontId="23" fillId="7" borderId="9" xfId="0" applyNumberFormat="1" applyFont="1" applyFill="1" applyBorder="1" applyAlignment="1">
      <alignment horizontal="center" vertical="center"/>
    </xf>
    <xf numFmtId="0" fontId="11" fillId="0" borderId="2" xfId="0" applyFont="1" applyFill="1" applyBorder="1">
      <alignment vertical="center"/>
    </xf>
    <xf numFmtId="0" fontId="11" fillId="0" borderId="19" xfId="0" applyFont="1" applyFill="1" applyBorder="1">
      <alignment vertical="center"/>
    </xf>
    <xf numFmtId="180" fontId="15" fillId="0" borderId="25" xfId="0" applyNumberFormat="1" applyFont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3" fillId="7" borderId="9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vertical="center"/>
    </xf>
    <xf numFmtId="180" fontId="8" fillId="0" borderId="19" xfId="0" applyNumberFormat="1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25" fillId="0" borderId="35" xfId="0" applyFont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181" fontId="27" fillId="6" borderId="19" xfId="0" applyNumberFormat="1" applyFont="1" applyFill="1" applyBorder="1" applyAlignment="1">
      <alignment horizontal="center" vertical="center"/>
    </xf>
    <xf numFmtId="0" fontId="28" fillId="0" borderId="35" xfId="0" applyFont="1" applyFill="1" applyBorder="1" applyAlignment="1">
      <alignment horizontal="center" vertical="center" shrinkToFit="1"/>
    </xf>
    <xf numFmtId="178" fontId="27" fillId="6" borderId="31" xfId="0" applyNumberFormat="1" applyFont="1" applyFill="1" applyBorder="1" applyAlignment="1">
      <alignment horizontal="center" vertical="center"/>
    </xf>
    <xf numFmtId="181" fontId="27" fillId="6" borderId="18" xfId="0" applyNumberFormat="1" applyFont="1" applyFill="1" applyBorder="1" applyAlignment="1">
      <alignment horizontal="center" vertical="center"/>
    </xf>
    <xf numFmtId="178" fontId="27" fillId="6" borderId="30" xfId="0" applyNumberFormat="1" applyFont="1" applyFill="1" applyBorder="1" applyAlignment="1">
      <alignment horizontal="center" vertical="center"/>
    </xf>
    <xf numFmtId="176" fontId="0" fillId="4" borderId="5" xfId="0" applyNumberFormat="1" applyFill="1" applyBorder="1" applyAlignment="1">
      <alignment horizontal="center" vertical="center" shrinkToFit="1"/>
    </xf>
    <xf numFmtId="0" fontId="30" fillId="0" borderId="0" xfId="0" applyFont="1" applyFill="1" applyAlignment="1">
      <alignment horizontal="center" vertical="center"/>
    </xf>
    <xf numFmtId="0" fontId="4" fillId="9" borderId="43" xfId="0" applyFont="1" applyFill="1" applyBorder="1" applyAlignment="1">
      <alignment horizontal="center" vertical="center" shrinkToFit="1"/>
    </xf>
    <xf numFmtId="0" fontId="4" fillId="9" borderId="19" xfId="0" applyFont="1" applyFill="1" applyBorder="1" applyAlignment="1">
      <alignment horizontal="center" vertical="center" shrinkToFit="1"/>
    </xf>
    <xf numFmtId="0" fontId="25" fillId="9" borderId="54" xfId="0" applyFont="1" applyFill="1" applyBorder="1" applyAlignment="1">
      <alignment horizontal="center" vertical="center" wrapText="1"/>
    </xf>
    <xf numFmtId="0" fontId="25" fillId="9" borderId="55" xfId="0" applyFont="1" applyFill="1" applyBorder="1" applyAlignment="1">
      <alignment horizontal="center" vertical="center" wrapText="1"/>
    </xf>
    <xf numFmtId="0" fontId="4" fillId="11" borderId="0" xfId="0" applyFont="1" applyFill="1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11" fillId="0" borderId="61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178" fontId="23" fillId="6" borderId="2" xfId="0" applyNumberFormat="1" applyFont="1" applyFill="1" applyBorder="1" applyAlignment="1">
      <alignment horizontal="center" vertical="center"/>
    </xf>
    <xf numFmtId="181" fontId="23" fillId="6" borderId="1" xfId="0" applyNumberFormat="1" applyFont="1" applyFill="1" applyBorder="1" applyAlignment="1">
      <alignment horizontal="center" vertical="center"/>
    </xf>
    <xf numFmtId="181" fontId="23" fillId="6" borderId="5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 shrinkToFit="1"/>
    </xf>
    <xf numFmtId="0" fontId="21" fillId="9" borderId="1" xfId="0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shrinkToFit="1"/>
    </xf>
    <xf numFmtId="0" fontId="21" fillId="9" borderId="1" xfId="0" applyFont="1" applyFill="1" applyBorder="1" applyAlignment="1">
      <alignment horizontal="center" vertical="center" wrapText="1" shrinkToFit="1"/>
    </xf>
    <xf numFmtId="0" fontId="21" fillId="9" borderId="5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vertical="center" shrinkToFit="1"/>
    </xf>
    <xf numFmtId="0" fontId="4" fillId="9" borderId="1" xfId="0" applyFont="1" applyFill="1" applyBorder="1" applyAlignment="1">
      <alignment horizontal="center" vertical="center" shrinkToFit="1"/>
    </xf>
    <xf numFmtId="0" fontId="4" fillId="9" borderId="5" xfId="0" applyFont="1" applyFill="1" applyBorder="1" applyAlignment="1">
      <alignment horizontal="center" vertical="center" shrinkToFit="1"/>
    </xf>
    <xf numFmtId="0" fontId="21" fillId="9" borderId="5" xfId="0" applyFont="1" applyFill="1" applyBorder="1" applyAlignment="1">
      <alignment horizontal="center" vertical="center" shrinkToFit="1"/>
    </xf>
    <xf numFmtId="0" fontId="23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 shrinkToFit="1"/>
    </xf>
    <xf numFmtId="0" fontId="4" fillId="9" borderId="9" xfId="0" applyFont="1" applyFill="1" applyBorder="1" applyAlignment="1">
      <alignment horizontal="center" vertical="center" shrinkToFit="1"/>
    </xf>
    <xf numFmtId="0" fontId="4" fillId="9" borderId="66" xfId="0" applyFont="1" applyFill="1" applyBorder="1" applyAlignment="1">
      <alignment horizontal="center" vertical="center" shrinkToFit="1"/>
    </xf>
    <xf numFmtId="178" fontId="31" fillId="6" borderId="2" xfId="0" applyNumberFormat="1" applyFont="1" applyFill="1" applyBorder="1" applyAlignment="1">
      <alignment horizontal="center" vertical="center"/>
    </xf>
    <xf numFmtId="181" fontId="31" fillId="6" borderId="1" xfId="0" applyNumberFormat="1" applyFont="1" applyFill="1" applyBorder="1" applyAlignment="1">
      <alignment horizontal="center" vertical="center"/>
    </xf>
    <xf numFmtId="178" fontId="23" fillId="6" borderId="2" xfId="0" applyNumberFormat="1" applyFont="1" applyFill="1" applyBorder="1" applyAlignment="1">
      <alignment horizontal="center" vertical="center" wrapText="1"/>
    </xf>
    <xf numFmtId="178" fontId="23" fillId="6" borderId="1" xfId="0" applyNumberFormat="1" applyFont="1" applyFill="1" applyBorder="1" applyAlignment="1">
      <alignment horizontal="center" vertical="center"/>
    </xf>
    <xf numFmtId="178" fontId="31" fillId="6" borderId="1" xfId="0" applyNumberFormat="1" applyFont="1" applyFill="1" applyBorder="1" applyAlignment="1">
      <alignment horizontal="center" vertical="center" wrapText="1"/>
    </xf>
    <xf numFmtId="181" fontId="31" fillId="6" borderId="5" xfId="0" applyNumberFormat="1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 shrinkToFit="1"/>
    </xf>
    <xf numFmtId="0" fontId="32" fillId="9" borderId="1" xfId="0" applyFont="1" applyFill="1" applyBorder="1" applyAlignment="1">
      <alignment horizontal="center" vertical="center" wrapText="1"/>
    </xf>
    <xf numFmtId="0" fontId="32" fillId="9" borderId="5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181" fontId="4" fillId="9" borderId="1" xfId="0" applyNumberFormat="1" applyFont="1" applyFill="1" applyBorder="1" applyAlignment="1">
      <alignment horizontal="center" vertical="center"/>
    </xf>
    <xf numFmtId="181" fontId="7" fillId="9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shrinkToFit="1"/>
    </xf>
    <xf numFmtId="0" fontId="32" fillId="0" borderId="0" xfId="0" applyFont="1" applyBorder="1" applyAlignment="1">
      <alignment horizontal="center" vertical="center" wrapText="1"/>
    </xf>
    <xf numFmtId="178" fontId="23" fillId="6" borderId="1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78" fontId="31" fillId="6" borderId="10" xfId="0" applyNumberFormat="1" applyFont="1" applyFill="1" applyBorder="1" applyAlignment="1">
      <alignment horizontal="center" vertical="center"/>
    </xf>
    <xf numFmtId="178" fontId="31" fillId="6" borderId="2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 shrinkToFit="1"/>
    </xf>
    <xf numFmtId="0" fontId="33" fillId="0" borderId="1" xfId="0" applyFont="1" applyFill="1" applyBorder="1" applyAlignment="1">
      <alignment horizontal="center" vertical="center" shrinkToFit="1"/>
    </xf>
    <xf numFmtId="0" fontId="20" fillId="9" borderId="1" xfId="0" applyFont="1" applyFill="1" applyBorder="1" applyAlignment="1">
      <alignment horizontal="center" vertical="center" shrinkToFit="1"/>
    </xf>
    <xf numFmtId="178" fontId="23" fillId="6" borderId="10" xfId="0" applyNumberFormat="1" applyFont="1" applyFill="1" applyBorder="1" applyAlignment="1">
      <alignment horizontal="center" vertical="center" wrapText="1"/>
    </xf>
    <xf numFmtId="0" fontId="21" fillId="9" borderId="68" xfId="0" applyFont="1" applyFill="1" applyBorder="1" applyAlignment="1">
      <alignment horizontal="center" vertical="center" shrinkToFit="1"/>
    </xf>
    <xf numFmtId="0" fontId="21" fillId="9" borderId="68" xfId="0" applyFont="1" applyFill="1" applyBorder="1" applyAlignment="1">
      <alignment horizontal="center" vertical="center" wrapText="1" shrinkToFit="1"/>
    </xf>
    <xf numFmtId="0" fontId="4" fillId="9" borderId="68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center" vertical="center" shrinkToFit="1"/>
    </xf>
    <xf numFmtId="0" fontId="4" fillId="9" borderId="37" xfId="0" applyFont="1" applyFill="1" applyBorder="1" applyAlignment="1">
      <alignment horizontal="center" vertical="center" shrinkToFit="1"/>
    </xf>
    <xf numFmtId="0" fontId="32" fillId="9" borderId="68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 vertical="center" shrinkToFit="1"/>
    </xf>
    <xf numFmtId="0" fontId="21" fillId="0" borderId="5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vertical="center" shrinkToFit="1"/>
    </xf>
    <xf numFmtId="0" fontId="33" fillId="0" borderId="5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right" vertical="center"/>
    </xf>
    <xf numFmtId="0" fontId="5" fillId="3" borderId="28" xfId="0" applyFont="1" applyFill="1" applyBorder="1" applyAlignment="1">
      <alignment horizontal="right" vertical="center"/>
    </xf>
    <xf numFmtId="0" fontId="8" fillId="0" borderId="4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textRotation="255"/>
    </xf>
    <xf numFmtId="177" fontId="13" fillId="0" borderId="24" xfId="0" applyNumberFormat="1" applyFont="1" applyBorder="1" applyAlignment="1">
      <alignment horizontal="center" vertical="center"/>
    </xf>
    <xf numFmtId="177" fontId="13" fillId="0" borderId="51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80" fontId="15" fillId="0" borderId="50" xfId="0" applyNumberFormat="1" applyFont="1" applyBorder="1" applyAlignment="1">
      <alignment horizontal="center" vertical="center"/>
    </xf>
    <xf numFmtId="180" fontId="15" fillId="0" borderId="23" xfId="0" applyNumberFormat="1" applyFont="1" applyBorder="1" applyAlignment="1">
      <alignment horizontal="center" vertical="center"/>
    </xf>
    <xf numFmtId="180" fontId="15" fillId="0" borderId="51" xfId="0" applyNumberFormat="1" applyFont="1" applyBorder="1" applyAlignment="1">
      <alignment horizontal="center" vertical="center"/>
    </xf>
    <xf numFmtId="0" fontId="4" fillId="0" borderId="23" xfId="0" applyFont="1" applyFill="1" applyBorder="1" applyAlignment="1">
      <alignment horizontal="right" vertical="center"/>
    </xf>
    <xf numFmtId="0" fontId="23" fillId="6" borderId="52" xfId="0" applyFont="1" applyFill="1" applyBorder="1" applyAlignment="1">
      <alignment horizontal="center" vertical="center" wrapText="1"/>
    </xf>
    <xf numFmtId="0" fontId="23" fillId="6" borderId="16" xfId="0" applyFont="1" applyFill="1" applyBorder="1" applyAlignment="1">
      <alignment horizontal="center" vertical="center" wrapText="1"/>
    </xf>
    <xf numFmtId="0" fontId="23" fillId="6" borderId="30" xfId="0" applyFont="1" applyFill="1" applyBorder="1" applyAlignment="1">
      <alignment horizontal="center" vertical="center"/>
    </xf>
    <xf numFmtId="0" fontId="23" fillId="6" borderId="19" xfId="0" applyFont="1" applyFill="1" applyBorder="1" applyAlignment="1">
      <alignment horizontal="center" vertical="center"/>
    </xf>
    <xf numFmtId="0" fontId="23" fillId="0" borderId="59" xfId="0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 wrapText="1"/>
    </xf>
    <xf numFmtId="0" fontId="9" fillId="0" borderId="58" xfId="0" applyNumberFormat="1" applyFont="1" applyFill="1" applyBorder="1" applyAlignment="1">
      <alignment horizontal="center" vertical="center" wrapText="1"/>
    </xf>
    <xf numFmtId="0" fontId="9" fillId="0" borderId="19" xfId="0" applyNumberFormat="1" applyFont="1" applyFill="1" applyBorder="1" applyAlignment="1">
      <alignment horizontal="center" vertical="center" wrapText="1"/>
    </xf>
    <xf numFmtId="0" fontId="23" fillId="0" borderId="53" xfId="0" applyFont="1" applyFill="1" applyBorder="1" applyAlignment="1">
      <alignment horizontal="center" vertical="center"/>
    </xf>
    <xf numFmtId="0" fontId="9" fillId="0" borderId="25" xfId="0" applyNumberFormat="1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23" fillId="7" borderId="12" xfId="0" applyFont="1" applyFill="1" applyBorder="1" applyAlignment="1">
      <alignment horizontal="center" vertical="center"/>
    </xf>
    <xf numFmtId="0" fontId="23" fillId="7" borderId="61" xfId="0" applyFont="1" applyFill="1" applyBorder="1" applyAlignment="1">
      <alignment horizontal="center" vertical="center"/>
    </xf>
    <xf numFmtId="0" fontId="4" fillId="0" borderId="56" xfId="0" applyNumberFormat="1" applyFont="1" applyBorder="1" applyAlignment="1" applyProtection="1">
      <alignment horizontal="center" vertical="center"/>
      <protection locked="0"/>
    </xf>
    <xf numFmtId="0" fontId="4" fillId="0" borderId="60" xfId="0" applyNumberFormat="1" applyFont="1" applyBorder="1" applyAlignment="1" applyProtection="1">
      <alignment horizontal="center" vertical="center"/>
      <protection locked="0"/>
    </xf>
    <xf numFmtId="0" fontId="4" fillId="0" borderId="61" xfId="0" applyNumberFormat="1" applyFont="1" applyBorder="1" applyAlignment="1" applyProtection="1">
      <alignment horizontal="center" vertical="center"/>
      <protection locked="0"/>
    </xf>
    <xf numFmtId="0" fontId="4" fillId="0" borderId="57" xfId="0" applyNumberFormat="1" applyFont="1" applyBorder="1" applyAlignment="1" applyProtection="1">
      <alignment horizontal="center" vertical="center"/>
      <protection locked="0"/>
    </xf>
    <xf numFmtId="0" fontId="23" fillId="7" borderId="62" xfId="0" applyFont="1" applyFill="1" applyBorder="1" applyAlignment="1">
      <alignment horizontal="center" vertical="center"/>
    </xf>
    <xf numFmtId="0" fontId="23" fillId="7" borderId="63" xfId="0" applyFont="1" applyFill="1" applyBorder="1" applyAlignment="1">
      <alignment horizontal="center" vertical="center"/>
    </xf>
    <xf numFmtId="0" fontId="4" fillId="0" borderId="37" xfId="0" applyNumberFormat="1" applyFont="1" applyBorder="1" applyAlignment="1" applyProtection="1">
      <alignment horizontal="center" vertical="center"/>
      <protection locked="0"/>
    </xf>
    <xf numFmtId="0" fontId="4" fillId="0" borderId="64" xfId="0" applyNumberFormat="1" applyFont="1" applyBorder="1" applyAlignment="1" applyProtection="1">
      <alignment horizontal="center" vertical="center"/>
      <protection locked="0"/>
    </xf>
    <xf numFmtId="0" fontId="4" fillId="0" borderId="63" xfId="0" applyNumberFormat="1" applyFont="1" applyBorder="1" applyAlignment="1" applyProtection="1">
      <alignment horizontal="center" vertical="center"/>
      <protection locked="0"/>
    </xf>
    <xf numFmtId="0" fontId="4" fillId="0" borderId="37" xfId="0" applyNumberFormat="1" applyFont="1" applyFill="1" applyBorder="1" applyAlignment="1">
      <alignment horizontal="center" vertical="center"/>
    </xf>
    <xf numFmtId="0" fontId="4" fillId="0" borderId="38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right" vertical="center"/>
    </xf>
    <xf numFmtId="0" fontId="23" fillId="6" borderId="21" xfId="0" applyFont="1" applyFill="1" applyBorder="1" applyAlignment="1">
      <alignment horizontal="center" vertical="center" wrapText="1"/>
    </xf>
    <xf numFmtId="0" fontId="23" fillId="6" borderId="17" xfId="0" applyFont="1" applyFill="1" applyBorder="1" applyAlignment="1">
      <alignment horizontal="center" vertical="center" wrapText="1"/>
    </xf>
    <xf numFmtId="0" fontId="23" fillId="6" borderId="2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 wrapText="1"/>
    </xf>
    <xf numFmtId="0" fontId="4" fillId="0" borderId="56" xfId="0" applyFont="1" applyBorder="1" applyAlignment="1" applyProtection="1">
      <alignment horizontal="center" vertical="center"/>
      <protection locked="0"/>
    </xf>
    <xf numFmtId="0" fontId="4" fillId="0" borderId="60" xfId="0" applyFont="1" applyBorder="1" applyAlignment="1" applyProtection="1">
      <alignment horizontal="center" vertical="center"/>
      <protection locked="0"/>
    </xf>
    <xf numFmtId="0" fontId="4" fillId="0" borderId="61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 vertical="center"/>
      <protection locked="0"/>
    </xf>
    <xf numFmtId="0" fontId="4" fillId="0" borderId="64" xfId="0" applyFont="1" applyBorder="1" applyAlignment="1" applyProtection="1">
      <alignment horizontal="center" vertical="center"/>
      <protection locked="0"/>
    </xf>
    <xf numFmtId="0" fontId="4" fillId="0" borderId="63" xfId="0" applyFont="1" applyBorder="1" applyAlignment="1" applyProtection="1">
      <alignment horizontal="center" vertical="center"/>
      <protection locked="0"/>
    </xf>
    <xf numFmtId="20" fontId="23" fillId="9" borderId="1" xfId="0" applyNumberFormat="1" applyFont="1" applyFill="1" applyBorder="1" applyAlignment="1">
      <alignment horizontal="center" vertical="center" wrapText="1"/>
    </xf>
    <xf numFmtId="20" fontId="23" fillId="9" borderId="1" xfId="0" applyNumberFormat="1" applyFont="1" applyFill="1" applyBorder="1" applyAlignment="1">
      <alignment horizontal="center" vertical="center"/>
    </xf>
  </cellXfs>
  <cellStyles count="3">
    <cellStyle name="백분율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colors>
    <mruColors>
      <color rgb="FF66FFCC"/>
      <color rgb="FF00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0</xdr:colOff>
      <xdr:row>7</xdr:row>
      <xdr:rowOff>12700</xdr:rowOff>
    </xdr:to>
    <xdr:sp macro="" textlink="">
      <xdr:nvSpPr>
        <xdr:cNvPr id="2049" name="Freeform 1">
          <a:extLst>
            <a:ext uri="{FF2B5EF4-FFF2-40B4-BE49-F238E27FC236}">
              <a16:creationId xmlns:a16="http://schemas.microsoft.com/office/drawing/2014/main" id="{00000000-0008-0000-0200-000001080000}"/>
            </a:ext>
          </a:extLst>
        </xdr:cNvPr>
        <xdr:cNvSpPr>
          <a:spLocks/>
        </xdr:cNvSpPr>
      </xdr:nvSpPr>
      <xdr:spPr bwMode="auto">
        <a:xfrm>
          <a:off x="0" y="546100"/>
          <a:ext cx="3533704" cy="1778000"/>
        </a:xfrm>
        <a:custGeom>
          <a:avLst/>
          <a:gdLst>
            <a:gd name="T0" fmla="*/ 0 w 284"/>
            <a:gd name="T1" fmla="*/ 0 h 24"/>
            <a:gd name="T2" fmla="*/ 2147483647 w 284"/>
            <a:gd name="T3" fmla="*/ 2147483647 h 24"/>
            <a:gd name="T4" fmla="*/ 2147483647 w 284"/>
            <a:gd name="T5" fmla="*/ 2147483647 h 24"/>
            <a:gd name="T6" fmla="*/ 0 60000 65536"/>
            <a:gd name="T7" fmla="*/ 0 60000 65536"/>
            <a:gd name="T8" fmla="*/ 0 60000 65536"/>
            <a:gd name="T9" fmla="*/ 0 w 284"/>
            <a:gd name="T10" fmla="*/ 0 h 24"/>
            <a:gd name="T11" fmla="*/ 284 w 284"/>
            <a:gd name="T12" fmla="*/ 24 h 24"/>
            <a:gd name="connsiteX0" fmla="*/ 72 w 10072"/>
            <a:gd name="connsiteY0" fmla="*/ 0 h 10000"/>
            <a:gd name="connsiteX1" fmla="*/ 0 w 10072"/>
            <a:gd name="connsiteY1" fmla="*/ 2429 h 10000"/>
            <a:gd name="connsiteX2" fmla="*/ 7995 w 10072"/>
            <a:gd name="connsiteY2" fmla="*/ 10000 h 10000"/>
            <a:gd name="connsiteX3" fmla="*/ 10072 w 10072"/>
            <a:gd name="connsiteY3" fmla="*/ 10000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0072" h="10000">
              <a:moveTo>
                <a:pt x="72" y="0"/>
              </a:moveTo>
              <a:cubicBezTo>
                <a:pt x="48" y="810"/>
                <a:pt x="24" y="1619"/>
                <a:pt x="0" y="2429"/>
              </a:cubicBezTo>
              <a:lnTo>
                <a:pt x="7995" y="10000"/>
              </a:lnTo>
              <a:lnTo>
                <a:pt x="10072" y="10000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9</xdr:row>
      <xdr:rowOff>419100</xdr:rowOff>
    </xdr:to>
    <xdr:sp macro="" textlink="">
      <xdr:nvSpPr>
        <xdr:cNvPr id="2050" name="Freeform 2">
          <a:extLst>
            <a:ext uri="{FF2B5EF4-FFF2-40B4-BE49-F238E27FC236}">
              <a16:creationId xmlns:a16="http://schemas.microsoft.com/office/drawing/2014/main" id="{00000000-0008-0000-0200-000002080000}"/>
            </a:ext>
          </a:extLst>
        </xdr:cNvPr>
        <xdr:cNvSpPr>
          <a:spLocks/>
        </xdr:cNvSpPr>
      </xdr:nvSpPr>
      <xdr:spPr bwMode="auto">
        <a:xfrm>
          <a:off x="0" y="971550"/>
          <a:ext cx="3505200" cy="2171700"/>
        </a:xfrm>
        <a:custGeom>
          <a:avLst/>
          <a:gdLst>
            <a:gd name="T0" fmla="*/ 0 w 284"/>
            <a:gd name="T1" fmla="*/ 0 h 106"/>
            <a:gd name="T2" fmla="*/ 2147483647 w 284"/>
            <a:gd name="T3" fmla="*/ 2147483647 h 106"/>
            <a:gd name="T4" fmla="*/ 2147483647 w 284"/>
            <a:gd name="T5" fmla="*/ 2147483647 h 106"/>
            <a:gd name="T6" fmla="*/ 0 60000 65536"/>
            <a:gd name="T7" fmla="*/ 0 60000 65536"/>
            <a:gd name="T8" fmla="*/ 0 60000 65536"/>
            <a:gd name="T9" fmla="*/ 0 w 284"/>
            <a:gd name="T10" fmla="*/ 0 h 106"/>
            <a:gd name="T11" fmla="*/ 284 w 284"/>
            <a:gd name="T12" fmla="*/ 106 h 106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84" h="106">
              <a:moveTo>
                <a:pt x="0" y="0"/>
              </a:moveTo>
              <a:lnTo>
                <a:pt x="229" y="106"/>
              </a:lnTo>
              <a:lnTo>
                <a:pt x="284" y="106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0</xdr:col>
      <xdr:colOff>0</xdr:colOff>
      <xdr:row>3</xdr:row>
      <xdr:rowOff>12700</xdr:rowOff>
    </xdr:from>
    <xdr:to>
      <xdr:col>2</xdr:col>
      <xdr:colOff>0</xdr:colOff>
      <xdr:row>9</xdr:row>
      <xdr:rowOff>12700</xdr:rowOff>
    </xdr:to>
    <xdr:sp macro="" textlink="">
      <xdr:nvSpPr>
        <xdr:cNvPr id="18" name="Freeform 1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0" y="990600"/>
          <a:ext cx="3517900" cy="1778000"/>
        </a:xfrm>
        <a:custGeom>
          <a:avLst/>
          <a:gdLst>
            <a:gd name="T0" fmla="*/ 0 w 284"/>
            <a:gd name="T1" fmla="*/ 0 h 24"/>
            <a:gd name="T2" fmla="*/ 2147483647 w 284"/>
            <a:gd name="T3" fmla="*/ 2147483647 h 24"/>
            <a:gd name="T4" fmla="*/ 2147483647 w 284"/>
            <a:gd name="T5" fmla="*/ 2147483647 h 24"/>
            <a:gd name="T6" fmla="*/ 0 60000 65536"/>
            <a:gd name="T7" fmla="*/ 0 60000 65536"/>
            <a:gd name="T8" fmla="*/ 0 60000 65536"/>
            <a:gd name="T9" fmla="*/ 0 w 284"/>
            <a:gd name="T10" fmla="*/ 0 h 24"/>
            <a:gd name="T11" fmla="*/ 284 w 284"/>
            <a:gd name="T12" fmla="*/ 24 h 2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84" h="24">
              <a:moveTo>
                <a:pt x="0" y="0"/>
              </a:moveTo>
              <a:lnTo>
                <a:pt x="225" y="24"/>
              </a:lnTo>
              <a:lnTo>
                <a:pt x="284" y="2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08"/>
  <sheetViews>
    <sheetView view="pageBreakPreview" zoomScale="70" zoomScaleNormal="55" zoomScaleSheetLayoutView="70" workbookViewId="0">
      <pane xSplit="2" ySplit="10" topLeftCell="C41" activePane="bottomRight" state="frozen"/>
      <selection activeCell="G342" sqref="G342:G343"/>
      <selection pane="topRight" activeCell="G342" sqref="G342:G343"/>
      <selection pane="bottomLeft" activeCell="G342" sqref="G342:G343"/>
      <selection pane="bottomRight" activeCell="AD32" sqref="AD32"/>
    </sheetView>
  </sheetViews>
  <sheetFormatPr defaultColWidth="5.75" defaultRowHeight="17.25"/>
  <cols>
    <col min="1" max="1" width="12.75" style="23" customWidth="1"/>
    <col min="2" max="2" width="29.875" style="23" customWidth="1"/>
    <col min="3" max="24" width="7.25" style="23" customWidth="1"/>
    <col min="25" max="25" width="13" style="22" customWidth="1"/>
    <col min="26" max="26" width="9.625" style="22" customWidth="1"/>
    <col min="27" max="27" width="2.25" style="22" customWidth="1"/>
    <col min="28" max="28" width="9.875" style="22" customWidth="1"/>
    <col min="29" max="29" width="5.75" style="22" customWidth="1"/>
    <col min="30" max="33" width="8.875" style="4" customWidth="1"/>
    <col min="34" max="230" width="8.875" style="23" customWidth="1"/>
    <col min="231" max="231" width="12.75" style="23" customWidth="1"/>
    <col min="232" max="232" width="27.75" style="23" bestFit="1" customWidth="1"/>
    <col min="233" max="16384" width="5.75" style="23"/>
  </cols>
  <sheetData>
    <row r="1" spans="1:29" ht="49.5" customHeight="1" thickBot="1">
      <c r="A1" s="187" t="s">
        <v>63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9"/>
    </row>
    <row r="2" spans="1:29" ht="20.100000000000001" hidden="1" customHeight="1" thickBot="1">
      <c r="A2" s="193" t="s">
        <v>3</v>
      </c>
      <c r="B2" s="194"/>
      <c r="C2" s="49"/>
      <c r="D2" s="195">
        <v>2</v>
      </c>
      <c r="E2" s="195"/>
      <c r="F2" s="195"/>
      <c r="G2" s="195"/>
      <c r="H2" s="195"/>
      <c r="I2" s="195">
        <v>3</v>
      </c>
      <c r="J2" s="195"/>
      <c r="K2" s="195"/>
      <c r="L2" s="195"/>
      <c r="M2" s="195">
        <v>4</v>
      </c>
      <c r="N2" s="195"/>
      <c r="O2" s="195"/>
      <c r="P2" s="195"/>
      <c r="Q2" s="195"/>
      <c r="R2" s="195">
        <v>5</v>
      </c>
      <c r="S2" s="195"/>
      <c r="T2" s="195"/>
      <c r="U2" s="195"/>
      <c r="V2" s="195">
        <v>6</v>
      </c>
      <c r="W2" s="195"/>
      <c r="X2" s="195"/>
      <c r="Y2" s="206" t="s">
        <v>0</v>
      </c>
    </row>
    <row r="3" spans="1:29" ht="24.95" customHeight="1">
      <c r="A3" s="209" t="s">
        <v>26</v>
      </c>
      <c r="B3" s="210"/>
      <c r="C3" s="48">
        <v>1</v>
      </c>
      <c r="D3" s="48">
        <v>2</v>
      </c>
      <c r="E3" s="48">
        <v>3</v>
      </c>
      <c r="F3" s="48">
        <v>4</v>
      </c>
      <c r="G3" s="48">
        <v>5</v>
      </c>
      <c r="H3" s="48">
        <v>6</v>
      </c>
      <c r="I3" s="48">
        <v>7</v>
      </c>
      <c r="J3" s="48">
        <v>8</v>
      </c>
      <c r="K3" s="48">
        <v>9</v>
      </c>
      <c r="L3" s="48">
        <v>10</v>
      </c>
      <c r="M3" s="48">
        <v>11</v>
      </c>
      <c r="N3" s="48">
        <v>12</v>
      </c>
      <c r="O3" s="48">
        <v>13</v>
      </c>
      <c r="P3" s="48">
        <v>14</v>
      </c>
      <c r="Q3" s="48">
        <v>15</v>
      </c>
      <c r="R3" s="48">
        <v>16</v>
      </c>
      <c r="S3" s="48">
        <v>17</v>
      </c>
      <c r="T3" s="48">
        <v>18</v>
      </c>
      <c r="U3" s="48">
        <v>19</v>
      </c>
      <c r="V3" s="48">
        <v>20</v>
      </c>
      <c r="W3" s="48">
        <v>21</v>
      </c>
      <c r="X3" s="48">
        <v>22</v>
      </c>
      <c r="Y3" s="206"/>
    </row>
    <row r="4" spans="1:29" ht="30" customHeight="1">
      <c r="A4" s="5" t="s">
        <v>62</v>
      </c>
      <c r="B4" s="6" t="s">
        <v>4</v>
      </c>
      <c r="C4" s="7">
        <v>43732</v>
      </c>
      <c r="D4" s="7">
        <f t="shared" ref="D4:M4" si="0">C6+3</f>
        <v>43738</v>
      </c>
      <c r="E4" s="7">
        <f t="shared" si="0"/>
        <v>43745</v>
      </c>
      <c r="F4" s="7">
        <f t="shared" si="0"/>
        <v>43752</v>
      </c>
      <c r="G4" s="7">
        <f t="shared" si="0"/>
        <v>43759</v>
      </c>
      <c r="H4" s="7">
        <f t="shared" si="0"/>
        <v>43766</v>
      </c>
      <c r="I4" s="7">
        <f t="shared" si="0"/>
        <v>43773</v>
      </c>
      <c r="J4" s="7">
        <f t="shared" si="0"/>
        <v>43780</v>
      </c>
      <c r="K4" s="7">
        <f t="shared" si="0"/>
        <v>43787</v>
      </c>
      <c r="L4" s="7">
        <f t="shared" si="0"/>
        <v>43794</v>
      </c>
      <c r="M4" s="7">
        <f t="shared" si="0"/>
        <v>43801</v>
      </c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206"/>
    </row>
    <row r="5" spans="1:29" ht="16.5" customHeight="1">
      <c r="A5" s="8"/>
      <c r="B5" s="9"/>
      <c r="C5" s="10" t="s">
        <v>5</v>
      </c>
      <c r="D5" s="10" t="s">
        <v>5</v>
      </c>
      <c r="E5" s="10" t="s">
        <v>5</v>
      </c>
      <c r="F5" s="10" t="s">
        <v>5</v>
      </c>
      <c r="G5" s="10" t="s">
        <v>5</v>
      </c>
      <c r="H5" s="10" t="s">
        <v>5</v>
      </c>
      <c r="I5" s="10" t="s">
        <v>5</v>
      </c>
      <c r="J5" s="10" t="s">
        <v>5</v>
      </c>
      <c r="K5" s="10" t="s">
        <v>5</v>
      </c>
      <c r="L5" s="10" t="s">
        <v>5</v>
      </c>
      <c r="M5" s="10" t="s">
        <v>5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206"/>
    </row>
    <row r="6" spans="1:29" ht="35.1" customHeight="1">
      <c r="A6" s="8"/>
      <c r="B6" s="9"/>
      <c r="C6" s="7">
        <f>C4+3</f>
        <v>43735</v>
      </c>
      <c r="D6" s="7">
        <f t="shared" ref="D6:L6" si="1">D4+4</f>
        <v>43742</v>
      </c>
      <c r="E6" s="7">
        <f t="shared" si="1"/>
        <v>43749</v>
      </c>
      <c r="F6" s="7">
        <f t="shared" si="1"/>
        <v>43756</v>
      </c>
      <c r="G6" s="7">
        <f t="shared" si="1"/>
        <v>43763</v>
      </c>
      <c r="H6" s="7">
        <f t="shared" si="1"/>
        <v>43770</v>
      </c>
      <c r="I6" s="7">
        <f t="shared" si="1"/>
        <v>43777</v>
      </c>
      <c r="J6" s="7">
        <f t="shared" si="1"/>
        <v>43784</v>
      </c>
      <c r="K6" s="7">
        <f t="shared" si="1"/>
        <v>43791</v>
      </c>
      <c r="L6" s="7">
        <f t="shared" si="1"/>
        <v>43798</v>
      </c>
      <c r="M6" s="7">
        <v>43803</v>
      </c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206"/>
    </row>
    <row r="7" spans="1:29" ht="35.1" customHeight="1">
      <c r="A7" s="8"/>
      <c r="B7" s="9" t="s">
        <v>6</v>
      </c>
      <c r="C7" s="11">
        <v>0</v>
      </c>
      <c r="D7" s="11">
        <v>1</v>
      </c>
      <c r="E7" s="11">
        <v>1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9">
        <v>2</v>
      </c>
    </row>
    <row r="8" spans="1:29" ht="30" customHeight="1">
      <c r="A8" s="196" t="s">
        <v>7</v>
      </c>
      <c r="B8" s="197"/>
      <c r="C8" s="12">
        <v>4</v>
      </c>
      <c r="D8" s="12">
        <f t="shared" ref="D8:L8" si="2">5-D7</f>
        <v>4</v>
      </c>
      <c r="E8" s="12">
        <f>4</f>
        <v>4</v>
      </c>
      <c r="F8" s="12">
        <f>5-F7</f>
        <v>5</v>
      </c>
      <c r="G8" s="12">
        <f>5-G7</f>
        <v>5</v>
      </c>
      <c r="H8" s="12">
        <v>5</v>
      </c>
      <c r="I8" s="12">
        <f t="shared" si="2"/>
        <v>5</v>
      </c>
      <c r="J8" s="12">
        <f t="shared" si="2"/>
        <v>5</v>
      </c>
      <c r="K8" s="12">
        <f t="shared" si="2"/>
        <v>5</v>
      </c>
      <c r="L8" s="12">
        <f t="shared" si="2"/>
        <v>5</v>
      </c>
      <c r="M8" s="12">
        <f>3</f>
        <v>3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30">
        <v>50</v>
      </c>
    </row>
    <row r="9" spans="1:29" ht="35.1" hidden="1" customHeight="1">
      <c r="A9" s="20"/>
      <c r="B9" s="21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31">
        <f t="shared" ref="Y9:Y37" si="3">SUM(C9:X9)</f>
        <v>0</v>
      </c>
    </row>
    <row r="10" spans="1:29" ht="30" customHeight="1" thickBot="1">
      <c r="A10" s="196" t="s">
        <v>8</v>
      </c>
      <c r="B10" s="197"/>
      <c r="C10" s="14">
        <v>12</v>
      </c>
      <c r="D10" s="14">
        <v>12</v>
      </c>
      <c r="E10" s="14">
        <v>12</v>
      </c>
      <c r="F10" s="14">
        <v>15</v>
      </c>
      <c r="G10" s="14">
        <v>15</v>
      </c>
      <c r="H10" s="14">
        <v>15</v>
      </c>
      <c r="I10" s="14">
        <v>15</v>
      </c>
      <c r="J10" s="14">
        <v>15</v>
      </c>
      <c r="K10" s="14">
        <v>15</v>
      </c>
      <c r="L10" s="14">
        <v>15</v>
      </c>
      <c r="M10" s="14">
        <v>9</v>
      </c>
      <c r="N10" s="14"/>
      <c r="O10" s="14"/>
      <c r="P10" s="14"/>
      <c r="Q10" s="14"/>
      <c r="R10" s="14">
        <f t="shared" ref="R10:X10" si="4">SUM(R13,R36,R43,R63)</f>
        <v>0</v>
      </c>
      <c r="S10" s="14">
        <f t="shared" si="4"/>
        <v>0</v>
      </c>
      <c r="T10" s="14">
        <f t="shared" si="4"/>
        <v>0</v>
      </c>
      <c r="U10" s="14">
        <f t="shared" si="4"/>
        <v>0</v>
      </c>
      <c r="V10" s="14">
        <f t="shared" si="4"/>
        <v>0</v>
      </c>
      <c r="W10" s="14">
        <f t="shared" si="4"/>
        <v>0</v>
      </c>
      <c r="X10" s="14">
        <f t="shared" si="4"/>
        <v>0</v>
      </c>
      <c r="Y10" s="32">
        <v>150</v>
      </c>
    </row>
    <row r="11" spans="1:29" ht="27" customHeight="1" thickTop="1">
      <c r="A11" s="198" t="s">
        <v>11</v>
      </c>
      <c r="B11" s="87"/>
      <c r="C11" s="64">
        <f>COUNTIF(세부시간표!$D$7:$F$18,$B11)</f>
        <v>0</v>
      </c>
      <c r="D11" s="64">
        <f>COUNTIF(세부시간표!$E$23:$F$34,$B11)</f>
        <v>0</v>
      </c>
      <c r="E11" s="64">
        <f>COUNTIF(세부시간표!$D$41:$F$52,$B11)</f>
        <v>0</v>
      </c>
      <c r="F11" s="64">
        <f>COUNTIF(세부시간표!$D$57:$F$68,$B11)</f>
        <v>0</v>
      </c>
      <c r="G11" s="64">
        <f>COUNTIF(세부시간표!$D$75:$E$86,$B11)</f>
        <v>0</v>
      </c>
      <c r="H11" s="64">
        <f>COUNTIF(세부시간표!$D$91:$D$102,$B11)</f>
        <v>0</v>
      </c>
      <c r="I11" s="64">
        <f>COUNTIF(세부시간표!$D$109:$E$120,$B11)</f>
        <v>0</v>
      </c>
      <c r="J11" s="64">
        <f>COUNTIF(세부시간표!$G$110:$H$120,$B11)</f>
        <v>0</v>
      </c>
      <c r="K11" s="64">
        <f>COUNTIF(세부시간표!$D$143:$E$154,$B11)</f>
        <v>0</v>
      </c>
      <c r="L11" s="64">
        <f>COUNTIF(세부시간표!$H$143:$H$154,$B11)</f>
        <v>0</v>
      </c>
      <c r="M11" s="64">
        <f>COUNTIF(세부시간표!$F$177:$H$188,$B11)</f>
        <v>0</v>
      </c>
      <c r="N11" s="64">
        <f>COUNTIF(세부시간표!$D$195:$H$206,$B11)</f>
        <v>0</v>
      </c>
      <c r="O11" s="64">
        <f>COUNTIF(세부시간표!$D$214:$H$225,$B11)</f>
        <v>0</v>
      </c>
      <c r="P11" s="64">
        <f>COUNTIF(세부시간표!$D$231:$H$242,$B11)</f>
        <v>0</v>
      </c>
      <c r="Q11" s="64">
        <f>COUNTIF(세부시간표!$D$248:$H$261,$B11)</f>
        <v>0</v>
      </c>
      <c r="R11" s="64">
        <f>COUNTIF(세부시간표!$D$267:$H$278,$B11)</f>
        <v>0</v>
      </c>
      <c r="S11" s="64">
        <f>COUNTIF(세부시간표!$D$286:$H$297,$B11)</f>
        <v>0</v>
      </c>
      <c r="T11" s="64">
        <f>COUNTIF(세부시간표!$D$303:$H$314,$B11)</f>
        <v>0</v>
      </c>
      <c r="U11" s="64">
        <f>COUNTIF(세부시간표!$D$322:$H$333,$B11)</f>
        <v>0</v>
      </c>
      <c r="V11" s="64">
        <f>COUNTIF(세부시간표!$D$339:$H$350,$B11)</f>
        <v>0</v>
      </c>
      <c r="W11" s="64">
        <f>COUNTIF(세부시간표!$D$358:$H$369,$B11)</f>
        <v>0</v>
      </c>
      <c r="X11" s="64">
        <f>COUNTIF(세부시간표!$D$375:$H$386,$B11)</f>
        <v>0</v>
      </c>
      <c r="Y11" s="65">
        <f t="shared" si="3"/>
        <v>0</v>
      </c>
    </row>
    <row r="12" spans="1:29" ht="27" customHeight="1" thickBot="1">
      <c r="A12" s="199"/>
      <c r="B12" s="88"/>
      <c r="C12" s="66">
        <f>COUNTIF(세부시간표!$D$7:$F$18,$B12)</f>
        <v>0</v>
      </c>
      <c r="D12" s="66">
        <f>COUNTIF(세부시간표!$E$23:$F$34,$B12)</f>
        <v>0</v>
      </c>
      <c r="E12" s="66">
        <f>COUNTIF(세부시간표!$D$41:$F$52,$B12)</f>
        <v>0</v>
      </c>
      <c r="F12" s="66">
        <f>COUNTIF(세부시간표!$D$57:$F$68,$B12)</f>
        <v>0</v>
      </c>
      <c r="G12" s="66">
        <f>COUNTIF(세부시간표!$D$75:$E$86,$B12)</f>
        <v>0</v>
      </c>
      <c r="H12" s="66">
        <f>COUNTIF(세부시간표!$D$91:$D$102,$B12)</f>
        <v>0</v>
      </c>
      <c r="I12" s="66">
        <f>COUNTIF(세부시간표!$D$109:$E$120,$B12)</f>
        <v>0</v>
      </c>
      <c r="J12" s="66">
        <f>COUNTIF(세부시간표!$G$110:$H$120,$B12)</f>
        <v>0</v>
      </c>
      <c r="K12" s="66">
        <f>COUNTIF(세부시간표!$D$143:$E$154,$B12)</f>
        <v>0</v>
      </c>
      <c r="L12" s="66">
        <f>COUNTIF(세부시간표!$H$143:$H$154,$B12)</f>
        <v>0</v>
      </c>
      <c r="M12" s="66">
        <f>COUNTIF(세부시간표!$F$177:$H$188,$B12)</f>
        <v>0</v>
      </c>
      <c r="N12" s="66">
        <f>COUNTIF(세부시간표!$D$195:$H$206,$B12)</f>
        <v>0</v>
      </c>
      <c r="O12" s="66">
        <f>COUNTIF(세부시간표!$D$214:$H$225,$B12)</f>
        <v>0</v>
      </c>
      <c r="P12" s="66">
        <f>COUNTIF(세부시간표!$D$231:$H$242,$B12)</f>
        <v>0</v>
      </c>
      <c r="Q12" s="66">
        <f>COUNTIF(세부시간표!$D$248:$H$261,$B12)</f>
        <v>0</v>
      </c>
      <c r="R12" s="66">
        <f>COUNTIF(세부시간표!$D$267:$H$278,$B12)</f>
        <v>0</v>
      </c>
      <c r="S12" s="66">
        <f>COUNTIF(세부시간표!$D$286:$H$297,$B12)</f>
        <v>0</v>
      </c>
      <c r="T12" s="66">
        <f>COUNTIF(세부시간표!$D$303:$H$314,$B12)</f>
        <v>0</v>
      </c>
      <c r="U12" s="66">
        <f>COUNTIF(세부시간표!$D$322:$H$333,$B12)</f>
        <v>0</v>
      </c>
      <c r="V12" s="66">
        <f>COUNTIF(세부시간표!$D$339:$H$350,$B12)</f>
        <v>0</v>
      </c>
      <c r="W12" s="66">
        <f>COUNTIF(세부시간표!$D$358:$H$369,$B12)</f>
        <v>0</v>
      </c>
      <c r="X12" s="66">
        <f>COUNTIF(세부시간표!$D$375:$H$386,$B12)</f>
        <v>0</v>
      </c>
      <c r="Y12" s="67">
        <f t="shared" si="3"/>
        <v>0</v>
      </c>
    </row>
    <row r="13" spans="1:29" ht="27" customHeight="1" thickTop="1" thickBot="1">
      <c r="A13" s="200"/>
      <c r="B13" s="89" t="s">
        <v>12</v>
      </c>
      <c r="C13" s="38">
        <f t="shared" ref="C13:X13" si="5">SUM(C11:C12)</f>
        <v>0</v>
      </c>
      <c r="D13" s="38">
        <f t="shared" si="5"/>
        <v>0</v>
      </c>
      <c r="E13" s="38">
        <f t="shared" si="5"/>
        <v>0</v>
      </c>
      <c r="F13" s="38">
        <f t="shared" si="5"/>
        <v>0</v>
      </c>
      <c r="G13" s="38">
        <f t="shared" si="5"/>
        <v>0</v>
      </c>
      <c r="H13" s="38">
        <f t="shared" si="5"/>
        <v>0</v>
      </c>
      <c r="I13" s="38">
        <f t="shared" si="5"/>
        <v>0</v>
      </c>
      <c r="J13" s="38">
        <f t="shared" si="5"/>
        <v>0</v>
      </c>
      <c r="K13" s="38">
        <f t="shared" si="5"/>
        <v>0</v>
      </c>
      <c r="L13" s="38">
        <f t="shared" si="5"/>
        <v>0</v>
      </c>
      <c r="M13" s="38">
        <f t="shared" si="5"/>
        <v>0</v>
      </c>
      <c r="N13" s="38">
        <f t="shared" si="5"/>
        <v>0</v>
      </c>
      <c r="O13" s="38">
        <f t="shared" si="5"/>
        <v>0</v>
      </c>
      <c r="P13" s="38">
        <f t="shared" si="5"/>
        <v>0</v>
      </c>
      <c r="Q13" s="38">
        <f t="shared" si="5"/>
        <v>0</v>
      </c>
      <c r="R13" s="38">
        <f t="shared" si="5"/>
        <v>0</v>
      </c>
      <c r="S13" s="38">
        <f t="shared" si="5"/>
        <v>0</v>
      </c>
      <c r="T13" s="38">
        <f t="shared" si="5"/>
        <v>0</v>
      </c>
      <c r="U13" s="38">
        <f t="shared" si="5"/>
        <v>0</v>
      </c>
      <c r="V13" s="38">
        <f t="shared" si="5"/>
        <v>0</v>
      </c>
      <c r="W13" s="38">
        <f t="shared" si="5"/>
        <v>0</v>
      </c>
      <c r="X13" s="38">
        <f t="shared" si="5"/>
        <v>0</v>
      </c>
      <c r="Y13" s="40">
        <f t="shared" si="3"/>
        <v>0</v>
      </c>
      <c r="Z13" s="16"/>
    </row>
    <row r="14" spans="1:29" ht="27" customHeight="1">
      <c r="A14" s="201" t="s">
        <v>10</v>
      </c>
      <c r="B14" s="90" t="s">
        <v>27</v>
      </c>
      <c r="C14" s="17">
        <f>COUNTIF(세부시간표!$D$7:$F$18,$B14)</f>
        <v>0</v>
      </c>
      <c r="D14" s="17">
        <v>2</v>
      </c>
      <c r="E14" s="17"/>
      <c r="F14" s="17">
        <v>3</v>
      </c>
      <c r="G14" s="17">
        <v>1</v>
      </c>
      <c r="H14" s="17"/>
      <c r="I14" s="17">
        <v>1</v>
      </c>
      <c r="J14" s="17"/>
      <c r="K14" s="17"/>
      <c r="L14" s="17">
        <f>COUNTIF(세부시간표!$H$143:$H$154,$B14)</f>
        <v>0</v>
      </c>
      <c r="M14" s="17">
        <f>COUNTIF(세부시간표!$F$177:$H$188,$B14)</f>
        <v>0</v>
      </c>
      <c r="N14" s="17">
        <f>COUNTIF(세부시간표!$D$195:$H$206,$B14)</f>
        <v>0</v>
      </c>
      <c r="O14" s="17">
        <f>COUNTIF(세부시간표!$D$214:$H$225,$B14)</f>
        <v>0</v>
      </c>
      <c r="P14" s="17">
        <f>COUNTIF(세부시간표!$D$231:$H$242,$B14)</f>
        <v>0</v>
      </c>
      <c r="Q14" s="17">
        <f>COUNTIF(세부시간표!$D$248:$H$261,$B14)</f>
        <v>0</v>
      </c>
      <c r="R14" s="17">
        <f>COUNTIF(세부시간표!$D$267:$H$278,$B14)</f>
        <v>0</v>
      </c>
      <c r="S14" s="17">
        <f>COUNTIF(세부시간표!$D$286:$H$297,$B14)</f>
        <v>0</v>
      </c>
      <c r="T14" s="17">
        <f>COUNTIF(세부시간표!$D$303:$H$314,$B14)</f>
        <v>0</v>
      </c>
      <c r="U14" s="17">
        <f>COUNTIF(세부시간표!$D$322:$H$333,$B14)</f>
        <v>0</v>
      </c>
      <c r="V14" s="17">
        <f>COUNTIF(세부시간표!$D$339:$H$350,$B14)</f>
        <v>0</v>
      </c>
      <c r="W14" s="17">
        <f>COUNTIF(세부시간표!$D$358:$H$369,$B14)</f>
        <v>0</v>
      </c>
      <c r="X14" s="17">
        <f>COUNTIF(세부시간표!$D$375:$H$386,$B14)</f>
        <v>0</v>
      </c>
      <c r="Y14" s="81">
        <f t="shared" si="3"/>
        <v>7</v>
      </c>
      <c r="Z14" s="24"/>
      <c r="AB14" s="25"/>
      <c r="AC14" s="24"/>
    </row>
    <row r="15" spans="1:29" ht="27" customHeight="1">
      <c r="A15" s="202"/>
      <c r="B15" s="90" t="s">
        <v>64</v>
      </c>
      <c r="C15" s="15"/>
      <c r="D15" s="15"/>
      <c r="E15" s="15"/>
      <c r="F15" s="15"/>
      <c r="G15" s="15"/>
      <c r="H15" s="15"/>
      <c r="I15" s="15"/>
      <c r="J15" s="15"/>
      <c r="K15" s="15"/>
      <c r="L15" s="15">
        <f>COUNTIF(세부시간표!$H$143:$H$154,$B15)</f>
        <v>0</v>
      </c>
      <c r="M15" s="15">
        <f>COUNTIF(세부시간표!$F$177:$H$188,$B15)</f>
        <v>0</v>
      </c>
      <c r="N15" s="15">
        <f>COUNTIF(세부시간표!$D$195:$H$206,$B15)</f>
        <v>0</v>
      </c>
      <c r="O15" s="15">
        <f>COUNTIF(세부시간표!$D$214:$H$225,$B15)</f>
        <v>0</v>
      </c>
      <c r="P15" s="15">
        <f>COUNTIF(세부시간표!$D$231:$H$242,$B15)</f>
        <v>0</v>
      </c>
      <c r="Q15" s="15">
        <f>COUNTIF(세부시간표!$D$248:$H$261,$B15)</f>
        <v>0</v>
      </c>
      <c r="R15" s="15">
        <f>COUNTIF(세부시간표!$D$267:$H$278,$B15)</f>
        <v>0</v>
      </c>
      <c r="S15" s="15">
        <f>COUNTIF(세부시간표!$D$286:$H$297,$B15)</f>
        <v>0</v>
      </c>
      <c r="T15" s="15">
        <f>COUNTIF(세부시간표!$D$303:$H$314,$B15)</f>
        <v>0</v>
      </c>
      <c r="U15" s="15">
        <f>COUNTIF(세부시간표!$D$322:$H$333,$B15)</f>
        <v>0</v>
      </c>
      <c r="V15" s="15">
        <f>COUNTIF(세부시간표!$D$339:$H$350,$B15)</f>
        <v>0</v>
      </c>
      <c r="W15" s="15">
        <f>COUNTIF(세부시간표!$D$358:$H$369,$B15)</f>
        <v>0</v>
      </c>
      <c r="X15" s="15">
        <f>COUNTIF(세부시간표!$D$375:$H$386,$B15)</f>
        <v>0</v>
      </c>
      <c r="Y15" s="33">
        <f t="shared" si="3"/>
        <v>0</v>
      </c>
      <c r="AB15" s="25"/>
    </row>
    <row r="16" spans="1:29" ht="27" customHeight="1">
      <c r="A16" s="202"/>
      <c r="B16" s="91" t="s">
        <v>65</v>
      </c>
      <c r="C16" s="15"/>
      <c r="D16" s="15"/>
      <c r="E16" s="15"/>
      <c r="F16" s="15"/>
      <c r="G16" s="15"/>
      <c r="H16" s="15">
        <v>1</v>
      </c>
      <c r="I16" s="15">
        <v>2</v>
      </c>
      <c r="J16" s="15"/>
      <c r="K16" s="15">
        <v>2</v>
      </c>
      <c r="L16" s="15">
        <f>COUNTIF(세부시간표!$H$143:$H$154,$B16)</f>
        <v>0</v>
      </c>
      <c r="M16" s="15">
        <f>COUNTIF(세부시간표!$F$177:$H$188,$B16)</f>
        <v>0</v>
      </c>
      <c r="N16" s="15">
        <f>COUNTIF(세부시간표!$D$195:$H$206,$B16)</f>
        <v>0</v>
      </c>
      <c r="O16" s="15">
        <f>COUNTIF(세부시간표!$D$214:$H$225,$B16)</f>
        <v>0</v>
      </c>
      <c r="P16" s="15">
        <f>COUNTIF(세부시간표!$D$231:$H$242,$B16)</f>
        <v>0</v>
      </c>
      <c r="Q16" s="15">
        <f>COUNTIF(세부시간표!$D$248:$H$261,$B16)</f>
        <v>0</v>
      </c>
      <c r="R16" s="15">
        <f>COUNTIF(세부시간표!$D$267:$H$278,$B16)</f>
        <v>0</v>
      </c>
      <c r="S16" s="15">
        <f>COUNTIF(세부시간표!$D$286:$H$297,$B16)</f>
        <v>0</v>
      </c>
      <c r="T16" s="15">
        <f>COUNTIF(세부시간표!$D$303:$H$314,$B16)</f>
        <v>0</v>
      </c>
      <c r="U16" s="15">
        <f>COUNTIF(세부시간표!$D$322:$H$333,$B16)</f>
        <v>0</v>
      </c>
      <c r="V16" s="15">
        <f>COUNTIF(세부시간표!$D$339:$H$350,$B16)</f>
        <v>0</v>
      </c>
      <c r="W16" s="15">
        <f>COUNTIF(세부시간표!$D$358:$H$369,$B16)</f>
        <v>0</v>
      </c>
      <c r="X16" s="15">
        <f>COUNTIF(세부시간표!$D$375:$H$386,$B16)</f>
        <v>0</v>
      </c>
      <c r="Y16" s="33">
        <f t="shared" si="3"/>
        <v>5</v>
      </c>
    </row>
    <row r="17" spans="1:30" ht="27" customHeight="1">
      <c r="A17" s="202"/>
      <c r="B17" s="91" t="s">
        <v>28</v>
      </c>
      <c r="C17" s="15">
        <v>2</v>
      </c>
      <c r="D17" s="15">
        <v>4</v>
      </c>
      <c r="E17" s="15">
        <v>3</v>
      </c>
      <c r="F17" s="15">
        <v>4</v>
      </c>
      <c r="G17" s="15"/>
      <c r="H17" s="15"/>
      <c r="I17" s="15"/>
      <c r="J17" s="15"/>
      <c r="K17" s="15">
        <v>1</v>
      </c>
      <c r="L17" s="15">
        <f>COUNTIF(세부시간표!$H$143:$H$154,$B17)</f>
        <v>0</v>
      </c>
      <c r="M17" s="15">
        <f>COUNTIF(세부시간표!$F$177:$H$188,$B17)</f>
        <v>0</v>
      </c>
      <c r="N17" s="15">
        <f>COUNTIF(세부시간표!$D$195:$H$206,$B17)</f>
        <v>0</v>
      </c>
      <c r="O17" s="15">
        <f>COUNTIF(세부시간표!$D$214:$H$225,$B17)</f>
        <v>0</v>
      </c>
      <c r="P17" s="15">
        <f>COUNTIF(세부시간표!$D$231:$H$242,$B17)</f>
        <v>0</v>
      </c>
      <c r="Q17" s="15">
        <f>COUNTIF(세부시간표!$D$248:$H$261,$B17)</f>
        <v>0</v>
      </c>
      <c r="R17" s="15">
        <f>COUNTIF(세부시간표!$D$267:$H$278,$B17)</f>
        <v>0</v>
      </c>
      <c r="S17" s="15">
        <f>COUNTIF(세부시간표!$D$286:$H$297,$B17)</f>
        <v>0</v>
      </c>
      <c r="T17" s="15">
        <f>COUNTIF(세부시간표!$D$303:$H$314,$B17)</f>
        <v>0</v>
      </c>
      <c r="U17" s="15">
        <f>COUNTIF(세부시간표!$D$322:$H$333,$B17)</f>
        <v>0</v>
      </c>
      <c r="V17" s="15">
        <f>COUNTIF(세부시간표!$D$339:$H$350,$B17)</f>
        <v>0</v>
      </c>
      <c r="W17" s="15">
        <f>COUNTIF(세부시간표!$D$358:$H$369,$B17)</f>
        <v>0</v>
      </c>
      <c r="X17" s="15">
        <f>COUNTIF(세부시간표!$D$375:$H$386,$B17)</f>
        <v>0</v>
      </c>
      <c r="Y17" s="33">
        <f t="shared" si="3"/>
        <v>14</v>
      </c>
    </row>
    <row r="18" spans="1:30" ht="27" customHeight="1">
      <c r="A18" s="202"/>
      <c r="B18" s="90" t="s">
        <v>29</v>
      </c>
      <c r="C18" s="15">
        <f>COUNTIF(세부시간표!$D$7:$F$18,$B18)</f>
        <v>0</v>
      </c>
      <c r="D18" s="15">
        <v>1</v>
      </c>
      <c r="E18" s="15"/>
      <c r="F18" s="15"/>
      <c r="G18" s="15"/>
      <c r="H18" s="15"/>
      <c r="I18" s="15"/>
      <c r="J18" s="15"/>
      <c r="K18" s="15"/>
      <c r="L18" s="15">
        <f>COUNTIF(세부시간표!$H$143:$H$154,$B18)</f>
        <v>0</v>
      </c>
      <c r="M18" s="15">
        <f>COUNTIF(세부시간표!$F$177:$H$188,$B18)</f>
        <v>0</v>
      </c>
      <c r="N18" s="15">
        <f>COUNTIF(세부시간표!$D$195:$H$206,$B18)</f>
        <v>0</v>
      </c>
      <c r="O18" s="15">
        <f>COUNTIF(세부시간표!$D$214:$H$225,$B18)</f>
        <v>0</v>
      </c>
      <c r="P18" s="15">
        <f>COUNTIF(세부시간표!$D$231:$H$242,$B18)</f>
        <v>0</v>
      </c>
      <c r="Q18" s="15">
        <f>COUNTIF(세부시간표!$D$248:$H$261,$B18)</f>
        <v>0</v>
      </c>
      <c r="R18" s="15">
        <f>COUNTIF(세부시간표!$D$267:$H$278,$B18)</f>
        <v>0</v>
      </c>
      <c r="S18" s="15">
        <f>COUNTIF(세부시간표!$D$286:$H$297,$B18)</f>
        <v>0</v>
      </c>
      <c r="T18" s="15">
        <f>COUNTIF(세부시간표!$D$303:$H$314,$B18)</f>
        <v>0</v>
      </c>
      <c r="U18" s="15">
        <f>COUNTIF(세부시간표!$D$322:$H$333,$B18)</f>
        <v>0</v>
      </c>
      <c r="V18" s="15">
        <f>COUNTIF(세부시간표!$D$339:$H$350,$B18)</f>
        <v>0</v>
      </c>
      <c r="W18" s="15">
        <f>COUNTIF(세부시간표!$D$358:$H$369,$B18)</f>
        <v>0</v>
      </c>
      <c r="X18" s="15">
        <f>COUNTIF(세부시간표!$D$375:$H$386,$B18)</f>
        <v>0</v>
      </c>
      <c r="Y18" s="33">
        <f t="shared" si="3"/>
        <v>1</v>
      </c>
      <c r="AD18" s="22"/>
    </row>
    <row r="19" spans="1:30" ht="27" customHeight="1">
      <c r="A19" s="202"/>
      <c r="B19" s="90" t="s">
        <v>30</v>
      </c>
      <c r="C19" s="15">
        <v>1</v>
      </c>
      <c r="D19" s="15">
        <f>COUNTIF(세부시간표!$E$23:$F$34,$B19)</f>
        <v>0</v>
      </c>
      <c r="E19" s="15">
        <v>3</v>
      </c>
      <c r="F19" s="15">
        <v>2</v>
      </c>
      <c r="G19" s="15"/>
      <c r="H19" s="15"/>
      <c r="I19" s="15"/>
      <c r="J19" s="15"/>
      <c r="K19" s="15"/>
      <c r="L19" s="15">
        <f>COUNTIF(세부시간표!$H$143:$H$154,$B19)</f>
        <v>0</v>
      </c>
      <c r="M19" s="15">
        <f>COUNTIF(세부시간표!$F$177:$H$188,$B19)</f>
        <v>0</v>
      </c>
      <c r="N19" s="15">
        <f>COUNTIF(세부시간표!$D$195:$H$206,$B19)</f>
        <v>0</v>
      </c>
      <c r="O19" s="15">
        <f>COUNTIF(세부시간표!$D$214:$H$225,$B19)</f>
        <v>0</v>
      </c>
      <c r="P19" s="15">
        <f>COUNTIF(세부시간표!$D$231:$H$242,$B19)</f>
        <v>0</v>
      </c>
      <c r="Q19" s="15">
        <f>COUNTIF(세부시간표!$D$248:$H$261,$B19)</f>
        <v>0</v>
      </c>
      <c r="R19" s="15">
        <f>COUNTIF(세부시간표!$D$267:$H$278,$B19)</f>
        <v>0</v>
      </c>
      <c r="S19" s="15">
        <f>COUNTIF(세부시간표!$D$286:$H$297,$B19)</f>
        <v>0</v>
      </c>
      <c r="T19" s="15">
        <f>COUNTIF(세부시간표!$D$303:$H$314,$B19)</f>
        <v>0</v>
      </c>
      <c r="U19" s="15">
        <f>COUNTIF(세부시간표!$D$322:$H$333,$B19)</f>
        <v>0</v>
      </c>
      <c r="V19" s="15">
        <f>COUNTIF(세부시간표!$D$339:$H$350,$B19)</f>
        <v>0</v>
      </c>
      <c r="W19" s="15">
        <f>COUNTIF(세부시간표!$D$358:$H$369,$B19)</f>
        <v>0</v>
      </c>
      <c r="X19" s="15">
        <f>COUNTIF(세부시간표!$D$375:$H$386,$B19)</f>
        <v>0</v>
      </c>
      <c r="Y19" s="33">
        <f t="shared" si="3"/>
        <v>6</v>
      </c>
      <c r="Z19" s="24"/>
      <c r="AB19" s="26"/>
      <c r="AC19" s="24"/>
      <c r="AD19" s="24"/>
    </row>
    <row r="20" spans="1:30" ht="27" customHeight="1">
      <c r="A20" s="202"/>
      <c r="B20" s="90" t="s">
        <v>31</v>
      </c>
      <c r="C20" s="15">
        <v>1</v>
      </c>
      <c r="D20" s="15">
        <v>2</v>
      </c>
      <c r="E20" s="15">
        <v>2</v>
      </c>
      <c r="F20" s="15">
        <v>2</v>
      </c>
      <c r="G20" s="15"/>
      <c r="H20" s="15"/>
      <c r="I20" s="15"/>
      <c r="J20" s="15"/>
      <c r="K20" s="15"/>
      <c r="L20" s="15">
        <f>COUNTIF(세부시간표!$H$143:$H$154,$B20)</f>
        <v>0</v>
      </c>
      <c r="M20" s="15">
        <f>COUNTIF(세부시간표!$F$177:$H$188,$B20)</f>
        <v>0</v>
      </c>
      <c r="N20" s="15">
        <f>COUNTIF(세부시간표!$D$195:$H$206,$B20)</f>
        <v>0</v>
      </c>
      <c r="O20" s="15">
        <f>COUNTIF(세부시간표!$D$214:$H$225,$B20)</f>
        <v>0</v>
      </c>
      <c r="P20" s="15">
        <f>COUNTIF(세부시간표!$D$231:$H$242,$B20)</f>
        <v>0</v>
      </c>
      <c r="Q20" s="15">
        <f>COUNTIF(세부시간표!$D$248:$H$261,$B20)</f>
        <v>0</v>
      </c>
      <c r="R20" s="15">
        <f>COUNTIF(세부시간표!$D$267:$H$278,$B20)</f>
        <v>0</v>
      </c>
      <c r="S20" s="15">
        <f>COUNTIF(세부시간표!$D$286:$H$297,$B20)</f>
        <v>0</v>
      </c>
      <c r="T20" s="15">
        <f>COUNTIF(세부시간표!$D$303:$H$314,$B20)</f>
        <v>0</v>
      </c>
      <c r="U20" s="15">
        <f>COUNTIF(세부시간표!$D$322:$H$333,$B20)</f>
        <v>0</v>
      </c>
      <c r="V20" s="15">
        <f>COUNTIF(세부시간표!$D$339:$H$350,$B20)</f>
        <v>0</v>
      </c>
      <c r="W20" s="15">
        <f>COUNTIF(세부시간표!$D$358:$H$369,$B20)</f>
        <v>0</v>
      </c>
      <c r="X20" s="15">
        <f>COUNTIF(세부시간표!$D$375:$H$386,$B20)</f>
        <v>0</v>
      </c>
      <c r="Y20" s="33">
        <f t="shared" si="3"/>
        <v>7</v>
      </c>
      <c r="AD20" s="22"/>
    </row>
    <row r="21" spans="1:30" ht="27" customHeight="1">
      <c r="A21" s="202"/>
      <c r="B21" s="92" t="s">
        <v>32</v>
      </c>
      <c r="C21" s="15">
        <v>1</v>
      </c>
      <c r="D21" s="15">
        <v>1</v>
      </c>
      <c r="E21" s="15">
        <v>2</v>
      </c>
      <c r="F21" s="15">
        <v>2</v>
      </c>
      <c r="G21" s="15"/>
      <c r="H21" s="15"/>
      <c r="I21" s="15"/>
      <c r="J21" s="15"/>
      <c r="K21" s="15"/>
      <c r="L21" s="15">
        <f>COUNTIF(세부시간표!$H$143:$H$154,$B21)</f>
        <v>0</v>
      </c>
      <c r="M21" s="15">
        <f>COUNTIF(세부시간표!$F$177:$H$188,$B21)</f>
        <v>0</v>
      </c>
      <c r="N21" s="15">
        <f>COUNTIF(세부시간표!$D$195:$H$206,$B21)</f>
        <v>0</v>
      </c>
      <c r="O21" s="15">
        <f>COUNTIF(세부시간표!$D$214:$H$225,$B21)</f>
        <v>0</v>
      </c>
      <c r="P21" s="15">
        <f>COUNTIF(세부시간표!$D$231:$H$242,$B21)</f>
        <v>0</v>
      </c>
      <c r="Q21" s="15">
        <f>COUNTIF(세부시간표!$D$248:$H$261,$B21)</f>
        <v>0</v>
      </c>
      <c r="R21" s="15">
        <f>COUNTIF(세부시간표!$D$267:$H$278,$B21)</f>
        <v>0</v>
      </c>
      <c r="S21" s="15">
        <f>COUNTIF(세부시간표!$D$286:$H$297,$B21)</f>
        <v>0</v>
      </c>
      <c r="T21" s="15">
        <f>COUNTIF(세부시간표!$D$303:$H$314,$B21)</f>
        <v>0</v>
      </c>
      <c r="U21" s="15">
        <f>COUNTIF(세부시간표!$D$322:$H$333,$B21)</f>
        <v>0</v>
      </c>
      <c r="V21" s="15">
        <f>COUNTIF(세부시간표!$D$339:$H$350,$B21)</f>
        <v>0</v>
      </c>
      <c r="W21" s="15">
        <f>COUNTIF(세부시간표!$D$358:$H$369,$B21)</f>
        <v>0</v>
      </c>
      <c r="X21" s="15">
        <f>COUNTIF(세부시간표!$D$375:$H$386,$B21)</f>
        <v>0</v>
      </c>
      <c r="Y21" s="33">
        <f t="shared" si="3"/>
        <v>6</v>
      </c>
      <c r="AD21" s="22"/>
    </row>
    <row r="22" spans="1:30" ht="27" customHeight="1">
      <c r="A22" s="202"/>
      <c r="B22" s="93" t="s">
        <v>66</v>
      </c>
      <c r="C22" s="15">
        <v>1</v>
      </c>
      <c r="D22" s="15">
        <f>COUNTIF(세부시간표!$E$23:$F$34,$B22)</f>
        <v>1</v>
      </c>
      <c r="E22" s="15">
        <v>2</v>
      </c>
      <c r="F22" s="15">
        <v>2</v>
      </c>
      <c r="G22" s="15">
        <v>1</v>
      </c>
      <c r="H22" s="15"/>
      <c r="I22" s="15"/>
      <c r="J22" s="15"/>
      <c r="K22" s="15"/>
      <c r="L22" s="15">
        <f>COUNTIF(세부시간표!$H$143:$H$154,$B22)</f>
        <v>0</v>
      </c>
      <c r="M22" s="15">
        <f>COUNTIF(세부시간표!$F$177:$H$188,$B22)</f>
        <v>0</v>
      </c>
      <c r="N22" s="15">
        <f>COUNTIF(세부시간표!$D$195:$H$206,$B22)</f>
        <v>0</v>
      </c>
      <c r="O22" s="15">
        <f>COUNTIF(세부시간표!$D$214:$H$225,$B22)</f>
        <v>0</v>
      </c>
      <c r="P22" s="15">
        <f>COUNTIF(세부시간표!$D$231:$H$242,$B22)</f>
        <v>0</v>
      </c>
      <c r="Q22" s="15">
        <f>COUNTIF(세부시간표!$D$248:$H$261,$B22)</f>
        <v>0</v>
      </c>
      <c r="R22" s="15">
        <f>COUNTIF(세부시간표!$D$267:$H$278,$B22)</f>
        <v>0</v>
      </c>
      <c r="S22" s="15">
        <f>COUNTIF(세부시간표!$D$286:$H$297,$B22)</f>
        <v>0</v>
      </c>
      <c r="T22" s="15">
        <f>COUNTIF(세부시간표!$D$303:$H$314,$B22)</f>
        <v>0</v>
      </c>
      <c r="U22" s="15">
        <f>COUNTIF(세부시간표!$D$322:$H$333,$B22)</f>
        <v>0</v>
      </c>
      <c r="V22" s="15">
        <f>COUNTIF(세부시간표!$D$339:$H$350,$B22)</f>
        <v>0</v>
      </c>
      <c r="W22" s="15">
        <f>COUNTIF(세부시간표!$D$358:$H$369,$B22)</f>
        <v>0</v>
      </c>
      <c r="X22" s="15">
        <f>COUNTIF(세부시간표!$D$375:$H$386,$B22)</f>
        <v>0</v>
      </c>
      <c r="Y22" s="33">
        <f t="shared" si="3"/>
        <v>7</v>
      </c>
      <c r="AD22" s="22"/>
    </row>
    <row r="23" spans="1:30" ht="27" customHeight="1">
      <c r="A23" s="202"/>
      <c r="B23" s="93" t="s">
        <v>67</v>
      </c>
      <c r="C23" s="15">
        <f>COUNTIF(세부시간표!$D$7:$F$18,$B23)</f>
        <v>0</v>
      </c>
      <c r="D23" s="15">
        <f>COUNTIF(세부시간표!$E$23:$F$34,$B23)</f>
        <v>0</v>
      </c>
      <c r="E23" s="15"/>
      <c r="F23" s="15"/>
      <c r="G23" s="15"/>
      <c r="H23" s="15">
        <v>1</v>
      </c>
      <c r="I23" s="15">
        <v>2</v>
      </c>
      <c r="J23" s="15"/>
      <c r="K23" s="15">
        <v>3</v>
      </c>
      <c r="L23" s="15">
        <v>1</v>
      </c>
      <c r="M23" s="15">
        <f>COUNTIF(세부시간표!$F$177:$H$188,$B23)</f>
        <v>0</v>
      </c>
      <c r="N23" s="15">
        <f>COUNTIF(세부시간표!$D$195:$H$206,$B23)</f>
        <v>0</v>
      </c>
      <c r="O23" s="15">
        <f>COUNTIF(세부시간표!$D$214:$H$225,$B23)</f>
        <v>0</v>
      </c>
      <c r="P23" s="15">
        <f>COUNTIF(세부시간표!$D$231:$H$242,$B23)</f>
        <v>0</v>
      </c>
      <c r="Q23" s="15">
        <f>COUNTIF(세부시간표!$D$248:$H$261,$B23)</f>
        <v>0</v>
      </c>
      <c r="R23" s="15">
        <f>COUNTIF(세부시간표!$D$267:$H$278,$B23)</f>
        <v>0</v>
      </c>
      <c r="S23" s="15">
        <f>COUNTIF(세부시간표!$D$286:$H$297,$B23)</f>
        <v>0</v>
      </c>
      <c r="T23" s="15">
        <f>COUNTIF(세부시간표!$D$303:$H$314,$B23)</f>
        <v>0</v>
      </c>
      <c r="U23" s="15">
        <f>COUNTIF(세부시간표!$D$322:$H$333,$B23)</f>
        <v>0</v>
      </c>
      <c r="V23" s="15">
        <f>COUNTIF(세부시간표!$D$339:$H$350,$B23)</f>
        <v>0</v>
      </c>
      <c r="W23" s="15">
        <f>COUNTIF(세부시간표!$D$358:$H$369,$B23)</f>
        <v>0</v>
      </c>
      <c r="X23" s="15">
        <f>COUNTIF(세부시간표!$D$375:$H$386,$B23)</f>
        <v>0</v>
      </c>
      <c r="Y23" s="33">
        <f t="shared" si="3"/>
        <v>7</v>
      </c>
      <c r="AD23" s="22"/>
    </row>
    <row r="24" spans="1:30" ht="27" customHeight="1">
      <c r="A24" s="202"/>
      <c r="B24" s="93" t="s">
        <v>68</v>
      </c>
      <c r="C24" s="15">
        <f>COUNTIF(세부시간표!$D$7:$F$18,$B24)</f>
        <v>0</v>
      </c>
      <c r="D24" s="15">
        <f>COUNTIF(세부시간표!$E$23:$F$34,$B24)</f>
        <v>0</v>
      </c>
      <c r="E24" s="15"/>
      <c r="F24" s="15"/>
      <c r="G24" s="15"/>
      <c r="H24" s="15">
        <v>1</v>
      </c>
      <c r="I24" s="15">
        <v>1</v>
      </c>
      <c r="J24" s="15"/>
      <c r="K24" s="15">
        <v>2</v>
      </c>
      <c r="L24" s="15">
        <v>2</v>
      </c>
      <c r="M24" s="15">
        <v>3</v>
      </c>
      <c r="N24" s="15">
        <f>COUNTIF(세부시간표!$D$195:$H$206,$B24)</f>
        <v>0</v>
      </c>
      <c r="O24" s="15">
        <f>COUNTIF(세부시간표!$D$214:$H$225,$B24)</f>
        <v>0</v>
      </c>
      <c r="P24" s="15">
        <f>COUNTIF(세부시간표!$D$231:$H$242,$B24)</f>
        <v>0</v>
      </c>
      <c r="Q24" s="15">
        <f>COUNTIF(세부시간표!$D$248:$H$261,$B24)</f>
        <v>0</v>
      </c>
      <c r="R24" s="15">
        <f>COUNTIF(세부시간표!$D$267:$H$278,$B24)</f>
        <v>0</v>
      </c>
      <c r="S24" s="15">
        <f>COUNTIF(세부시간표!$D$286:$H$297,$B24)</f>
        <v>0</v>
      </c>
      <c r="T24" s="15">
        <f>COUNTIF(세부시간표!$D$303:$H$314,$B24)</f>
        <v>0</v>
      </c>
      <c r="U24" s="15">
        <f>COUNTIF(세부시간표!$D$322:$H$333,$B24)</f>
        <v>0</v>
      </c>
      <c r="V24" s="15">
        <f>COUNTIF(세부시간표!$D$339:$H$350,$B24)</f>
        <v>0</v>
      </c>
      <c r="W24" s="15">
        <f>COUNTIF(세부시간표!$D$358:$H$369,$B24)</f>
        <v>0</v>
      </c>
      <c r="X24" s="15">
        <f>COUNTIF(세부시간표!$D$375:$H$386,$B24)</f>
        <v>0</v>
      </c>
      <c r="Y24" s="33">
        <f t="shared" si="3"/>
        <v>9</v>
      </c>
      <c r="AD24" s="22"/>
    </row>
    <row r="25" spans="1:30" ht="27" customHeight="1">
      <c r="A25" s="202"/>
      <c r="B25" s="93" t="s">
        <v>69</v>
      </c>
      <c r="C25" s="15">
        <f>COUNTIF(세부시간표!$D$7:$F$18,$B25)</f>
        <v>0</v>
      </c>
      <c r="D25" s="15">
        <f>COUNTIF(세부시간표!$E$23:$F$34,$B25)</f>
        <v>0</v>
      </c>
      <c r="E25" s="15"/>
      <c r="F25" s="15"/>
      <c r="G25" s="15">
        <v>1</v>
      </c>
      <c r="H25" s="15">
        <v>2</v>
      </c>
      <c r="I25" s="15">
        <v>3</v>
      </c>
      <c r="J25" s="15">
        <v>2</v>
      </c>
      <c r="K25" s="15">
        <v>2</v>
      </c>
      <c r="L25" s="15">
        <f>COUNTIF(세부시간표!$H$143:$H$154,$B25)</f>
        <v>0</v>
      </c>
      <c r="M25" s="15">
        <f>COUNTIF(세부시간표!$F$177:$H$188,$B25)</f>
        <v>0</v>
      </c>
      <c r="N25" s="15">
        <f>COUNTIF(세부시간표!$D$195:$H$206,$B25)</f>
        <v>0</v>
      </c>
      <c r="O25" s="15">
        <f>COUNTIF(세부시간표!$D$214:$H$225,$B25)</f>
        <v>0</v>
      </c>
      <c r="P25" s="15">
        <f>COUNTIF(세부시간표!$D$231:$H$242,$B25)</f>
        <v>0</v>
      </c>
      <c r="Q25" s="15">
        <f>COUNTIF(세부시간표!$D$248:$H$261,$B25)</f>
        <v>0</v>
      </c>
      <c r="R25" s="15">
        <f>COUNTIF(세부시간표!$D$267:$H$278,$B25)</f>
        <v>0</v>
      </c>
      <c r="S25" s="15">
        <f>COUNTIF(세부시간표!$D$286:$H$297,$B25)</f>
        <v>0</v>
      </c>
      <c r="T25" s="15">
        <f>COUNTIF(세부시간표!$D$303:$H$314,$B25)</f>
        <v>0</v>
      </c>
      <c r="U25" s="15">
        <f>COUNTIF(세부시간표!$D$322:$H$333,$B25)</f>
        <v>0</v>
      </c>
      <c r="V25" s="15">
        <f>COUNTIF(세부시간표!$D$339:$H$350,$B25)</f>
        <v>0</v>
      </c>
      <c r="W25" s="15">
        <f>COUNTIF(세부시간표!$D$358:$H$369,$B25)</f>
        <v>0</v>
      </c>
      <c r="X25" s="15">
        <f>COUNTIF(세부시간표!$D$375:$H$386,$B25)</f>
        <v>0</v>
      </c>
      <c r="Y25" s="33">
        <f t="shared" si="3"/>
        <v>10</v>
      </c>
      <c r="AD25" s="22"/>
    </row>
    <row r="26" spans="1:30" ht="27" customHeight="1">
      <c r="A26" s="202"/>
      <c r="B26" s="43" t="s">
        <v>57</v>
      </c>
      <c r="C26" s="15">
        <f>COUNTIF(세부시간표!$D$7:$F$18,$B26)</f>
        <v>0</v>
      </c>
      <c r="D26" s="15">
        <f>COUNTIF(세부시간표!$E$23:$F$34,$B26)</f>
        <v>0</v>
      </c>
      <c r="E26" s="15"/>
      <c r="F26" s="15"/>
      <c r="G26" s="15">
        <v>2</v>
      </c>
      <c r="H26" s="15">
        <v>1</v>
      </c>
      <c r="I26" s="15"/>
      <c r="J26" s="15"/>
      <c r="K26" s="15">
        <v>1</v>
      </c>
      <c r="L26" s="15">
        <v>1</v>
      </c>
      <c r="M26" s="15">
        <f>COUNTIF(세부시간표!$F$177:$H$188,$B26)</f>
        <v>0</v>
      </c>
      <c r="N26" s="15">
        <f>COUNTIF(세부시간표!$D$195:$H$206,$B26)</f>
        <v>0</v>
      </c>
      <c r="O26" s="15">
        <f>COUNTIF(세부시간표!$D$214:$H$225,$B26)</f>
        <v>0</v>
      </c>
      <c r="P26" s="15">
        <f>COUNTIF(세부시간표!$D$231:$H$242,$B26)</f>
        <v>0</v>
      </c>
      <c r="Q26" s="15">
        <f>COUNTIF(세부시간표!$D$248:$H$261,$B26)</f>
        <v>0</v>
      </c>
      <c r="R26" s="15">
        <f>COUNTIF(세부시간표!$D$267:$H$278,$B26)</f>
        <v>0</v>
      </c>
      <c r="S26" s="15">
        <f>COUNTIF(세부시간표!$D$286:$H$297,$B26)</f>
        <v>0</v>
      </c>
      <c r="T26" s="15">
        <f>COUNTIF(세부시간표!$D$303:$H$314,$B26)</f>
        <v>0</v>
      </c>
      <c r="U26" s="15">
        <f>COUNTIF(세부시간표!$D$322:$H$333,$B26)</f>
        <v>0</v>
      </c>
      <c r="V26" s="15">
        <f>COUNTIF(세부시간표!$D$339:$H$350,$B26)</f>
        <v>0</v>
      </c>
      <c r="W26" s="15">
        <f>COUNTIF(세부시간표!$D$358:$H$369,$B26)</f>
        <v>0</v>
      </c>
      <c r="X26" s="15">
        <f>COUNTIF(세부시간표!$D$375:$H$386,$B26)</f>
        <v>0</v>
      </c>
      <c r="Y26" s="33">
        <f t="shared" si="3"/>
        <v>5</v>
      </c>
      <c r="AD26" s="22"/>
    </row>
    <row r="27" spans="1:30" ht="27" customHeight="1">
      <c r="A27" s="202"/>
      <c r="B27" s="43" t="s">
        <v>60</v>
      </c>
      <c r="C27" s="15">
        <f>COUNTIF(세부시간표!$D$7:$F$18,$B27)</f>
        <v>0</v>
      </c>
      <c r="D27" s="15">
        <f>COUNTIF(세부시간표!$E$23:$F$34,$B27)</f>
        <v>0</v>
      </c>
      <c r="E27" s="15"/>
      <c r="F27" s="15"/>
      <c r="G27" s="15"/>
      <c r="H27" s="15">
        <v>2</v>
      </c>
      <c r="I27" s="15"/>
      <c r="J27" s="15">
        <v>4</v>
      </c>
      <c r="K27" s="15">
        <v>2</v>
      </c>
      <c r="L27" s="15">
        <v>2</v>
      </c>
      <c r="M27" s="15">
        <v>1</v>
      </c>
      <c r="N27" s="15">
        <f>COUNTIF(세부시간표!$D$195:$H$206,$B27)</f>
        <v>0</v>
      </c>
      <c r="O27" s="15">
        <f>COUNTIF(세부시간표!$D$214:$H$225,$B27)</f>
        <v>0</v>
      </c>
      <c r="P27" s="15">
        <f>COUNTIF(세부시간표!$D$231:$H$242,$B27)</f>
        <v>0</v>
      </c>
      <c r="Q27" s="15">
        <f>COUNTIF(세부시간표!$D$248:$H$261,$B27)</f>
        <v>0</v>
      </c>
      <c r="R27" s="15">
        <f>COUNTIF(세부시간표!$D$267:$H$278,$B27)</f>
        <v>0</v>
      </c>
      <c r="S27" s="15">
        <f>COUNTIF(세부시간표!$D$286:$H$297,$B27)</f>
        <v>0</v>
      </c>
      <c r="T27" s="15">
        <f>COUNTIF(세부시간표!$D$303:$H$314,$B27)</f>
        <v>0</v>
      </c>
      <c r="U27" s="15">
        <f>COUNTIF(세부시간표!$D$322:$H$333,$B27)</f>
        <v>0</v>
      </c>
      <c r="V27" s="15">
        <f>COUNTIF(세부시간표!$D$339:$H$350,$B27)</f>
        <v>0</v>
      </c>
      <c r="W27" s="15">
        <f>COUNTIF(세부시간표!$D$358:$H$369,$B27)</f>
        <v>0</v>
      </c>
      <c r="X27" s="15">
        <f>COUNTIF(세부시간표!$D$375:$H$386,$B27)</f>
        <v>0</v>
      </c>
      <c r="Y27" s="33">
        <f t="shared" si="3"/>
        <v>11</v>
      </c>
      <c r="AD27" s="22"/>
    </row>
    <row r="28" spans="1:30" ht="27" customHeight="1">
      <c r="A28" s="202"/>
      <c r="B28" s="43" t="s">
        <v>70</v>
      </c>
      <c r="C28" s="15">
        <f>COUNTIF(세부시간표!$D$7:$F$18,$B28)</f>
        <v>0</v>
      </c>
      <c r="D28" s="15">
        <f>COUNTIF(세부시간표!$E$23:$F$34,$B28)</f>
        <v>0</v>
      </c>
      <c r="E28" s="15">
        <f>COUNTIF(세부시간표!$D$41:$F$52,$B28)</f>
        <v>0</v>
      </c>
      <c r="F28" s="15">
        <f>COUNTIF(세부시간표!$D$57:$F$68,$B28)</f>
        <v>0</v>
      </c>
      <c r="G28" s="15">
        <f>COUNTIF(세부시간표!$D$75:$E$86,$B28)</f>
        <v>0</v>
      </c>
      <c r="H28" s="15">
        <v>1</v>
      </c>
      <c r="I28" s="15">
        <f>COUNTIF(세부시간표!$D$109:$E$120,$B28)</f>
        <v>0</v>
      </c>
      <c r="J28" s="15">
        <v>2</v>
      </c>
      <c r="K28" s="15">
        <v>1</v>
      </c>
      <c r="L28" s="15">
        <v>4</v>
      </c>
      <c r="M28" s="15">
        <f>COUNTIF(세부시간표!$F$177:$H$188,$B28)</f>
        <v>0</v>
      </c>
      <c r="N28" s="15">
        <f>COUNTIF(세부시간표!$D$195:$H$206,$B28)</f>
        <v>0</v>
      </c>
      <c r="O28" s="15">
        <f>COUNTIF(세부시간표!$D$214:$H$225,$B28)</f>
        <v>0</v>
      </c>
      <c r="P28" s="15">
        <f>COUNTIF(세부시간표!$D$231:$H$242,$B28)</f>
        <v>0</v>
      </c>
      <c r="Q28" s="15">
        <f>COUNTIF(세부시간표!$D$248:$H$261,$B28)</f>
        <v>0</v>
      </c>
      <c r="R28" s="15">
        <f>COUNTIF(세부시간표!$D$267:$H$278,$B28)</f>
        <v>0</v>
      </c>
      <c r="S28" s="15">
        <f>COUNTIF(세부시간표!$D$286:$H$297,$B28)</f>
        <v>0</v>
      </c>
      <c r="T28" s="15">
        <f>COUNTIF(세부시간표!$D$303:$H$314,$B28)</f>
        <v>0</v>
      </c>
      <c r="U28" s="15">
        <f>COUNTIF(세부시간표!$D$322:$H$333,$B28)</f>
        <v>0</v>
      </c>
      <c r="V28" s="15">
        <f>COUNTIF(세부시간표!$D$339:$H$350,$B28)</f>
        <v>0</v>
      </c>
      <c r="W28" s="15">
        <f>COUNTIF(세부시간표!$D$358:$H$369,$B28)</f>
        <v>0</v>
      </c>
      <c r="X28" s="15">
        <f>COUNTIF(세부시간표!$D$375:$H$386,$B28)</f>
        <v>0</v>
      </c>
      <c r="Y28" s="33">
        <f t="shared" si="3"/>
        <v>8</v>
      </c>
      <c r="AD28" s="22"/>
    </row>
    <row r="29" spans="1:30" ht="27" customHeight="1">
      <c r="A29" s="202"/>
      <c r="B29" s="43" t="s">
        <v>71</v>
      </c>
      <c r="C29" s="15">
        <f>COUNTIF(세부시간표!$D$7:$F$18,$B29)</f>
        <v>0</v>
      </c>
      <c r="D29" s="15">
        <f>COUNTIF(세부시간표!$E$23:$F$34,$B29)</f>
        <v>0</v>
      </c>
      <c r="E29" s="15">
        <f>COUNTIF(세부시간표!$D$41:$F$52,$B29)</f>
        <v>0</v>
      </c>
      <c r="F29" s="15">
        <f>COUNTIF(세부시간표!$D$57:$F$68,$B29)</f>
        <v>0</v>
      </c>
      <c r="G29" s="15">
        <f>COUNTIF(세부시간표!$D$75:$E$86,$B29)</f>
        <v>0</v>
      </c>
      <c r="H29" s="15">
        <v>1</v>
      </c>
      <c r="I29" s="15">
        <v>1</v>
      </c>
      <c r="J29" s="15">
        <v>2</v>
      </c>
      <c r="K29" s="15">
        <f>COUNTIF(세부시간표!$D$143:$E$154,$B29)</f>
        <v>0</v>
      </c>
      <c r="L29" s="15">
        <v>2</v>
      </c>
      <c r="M29" s="15">
        <f>COUNTIF(세부시간표!$F$177:$H$188,$B29)</f>
        <v>0</v>
      </c>
      <c r="N29" s="15">
        <f>COUNTIF(세부시간표!$D$195:$H$206,$B29)</f>
        <v>0</v>
      </c>
      <c r="O29" s="15">
        <f>COUNTIF(세부시간표!$D$214:$H$225,$B29)</f>
        <v>0</v>
      </c>
      <c r="P29" s="15">
        <f>COUNTIF(세부시간표!$D$231:$H$242,$B29)</f>
        <v>0</v>
      </c>
      <c r="Q29" s="15">
        <f>COUNTIF(세부시간표!$D$248:$H$261,$B29)</f>
        <v>0</v>
      </c>
      <c r="R29" s="15">
        <f>COUNTIF(세부시간표!$D$267:$H$278,$B29)</f>
        <v>0</v>
      </c>
      <c r="S29" s="15">
        <f>COUNTIF(세부시간표!$D$286:$H$297,$B29)</f>
        <v>0</v>
      </c>
      <c r="T29" s="15">
        <f>COUNTIF(세부시간표!$D$303:$H$314,$B29)</f>
        <v>0</v>
      </c>
      <c r="U29" s="15">
        <f>COUNTIF(세부시간표!$D$322:$H$333,$B29)</f>
        <v>0</v>
      </c>
      <c r="V29" s="15">
        <f>COUNTIF(세부시간표!$D$339:$H$350,$B29)</f>
        <v>0</v>
      </c>
      <c r="W29" s="15">
        <f>COUNTIF(세부시간표!$D$358:$H$369,$B29)</f>
        <v>0</v>
      </c>
      <c r="X29" s="15">
        <f>COUNTIF(세부시간표!$D$375:$H$386,$B29)</f>
        <v>0</v>
      </c>
      <c r="Y29" s="33">
        <f t="shared" si="3"/>
        <v>6</v>
      </c>
      <c r="AD29" s="22"/>
    </row>
    <row r="30" spans="1:30" ht="27" customHeight="1">
      <c r="A30" s="202"/>
      <c r="B30" s="43" t="s">
        <v>72</v>
      </c>
      <c r="C30" s="15">
        <v>1</v>
      </c>
      <c r="D30" s="15">
        <f>COUNTIF(세부시간표!$E$23:$F$34,$B30)</f>
        <v>0</v>
      </c>
      <c r="E30" s="15">
        <f>COUNTIF(세부시간표!$D$41:$F$52,$B30)</f>
        <v>0</v>
      </c>
      <c r="F30" s="15">
        <f>COUNTIF(세부시간표!$D$57:$F$68,$B30)</f>
        <v>0</v>
      </c>
      <c r="G30" s="15">
        <f>COUNTIF(세부시간표!$D$75:$E$86,$B30)</f>
        <v>0</v>
      </c>
      <c r="H30" s="15">
        <f>COUNTIF(세부시간표!$D$91:$D$102,$B30)</f>
        <v>0</v>
      </c>
      <c r="I30" s="15">
        <v>2</v>
      </c>
      <c r="J30" s="15">
        <v>5</v>
      </c>
      <c r="K30" s="15">
        <v>1</v>
      </c>
      <c r="L30" s="15">
        <v>3</v>
      </c>
      <c r="M30" s="15">
        <v>3</v>
      </c>
      <c r="N30" s="15">
        <f>COUNTIF(세부시간표!$D$195:$H$206,$B30)</f>
        <v>0</v>
      </c>
      <c r="O30" s="15">
        <f>COUNTIF(세부시간표!$D$214:$H$225,$B30)</f>
        <v>0</v>
      </c>
      <c r="P30" s="15">
        <f>COUNTIF(세부시간표!$D$231:$H$242,$B30)</f>
        <v>0</v>
      </c>
      <c r="Q30" s="15">
        <f>COUNTIF(세부시간표!$D$248:$H$261,$B30)</f>
        <v>0</v>
      </c>
      <c r="R30" s="15">
        <f>COUNTIF(세부시간표!$D$267:$H$278,$B30)</f>
        <v>0</v>
      </c>
      <c r="S30" s="15">
        <f>COUNTIF(세부시간표!$D$286:$H$297,$B30)</f>
        <v>0</v>
      </c>
      <c r="T30" s="15">
        <f>COUNTIF(세부시간표!$D$303:$H$314,$B30)</f>
        <v>0</v>
      </c>
      <c r="U30" s="15">
        <f>COUNTIF(세부시간표!$D$322:$H$333,$B30)</f>
        <v>0</v>
      </c>
      <c r="V30" s="15">
        <f>COUNTIF(세부시간표!$D$339:$H$350,$B30)</f>
        <v>0</v>
      </c>
      <c r="W30" s="15">
        <f>COUNTIF(세부시간표!$D$358:$H$369,$B30)</f>
        <v>0</v>
      </c>
      <c r="X30" s="15">
        <f>COUNTIF(세부시간표!$D$375:$H$386,$B30)</f>
        <v>0</v>
      </c>
      <c r="Y30" s="33">
        <f t="shared" si="3"/>
        <v>15</v>
      </c>
      <c r="AD30" s="22"/>
    </row>
    <row r="31" spans="1:30" ht="27" customHeight="1">
      <c r="A31" s="202"/>
      <c r="B31" s="44" t="s">
        <v>76</v>
      </c>
      <c r="C31" s="15">
        <f>COUNTIF(세부시간표!$D$7:$F$18,$B31)</f>
        <v>0</v>
      </c>
      <c r="D31" s="15">
        <f>COUNTIF(세부시간표!$E$23:$F$34,$B31)</f>
        <v>0</v>
      </c>
      <c r="E31" s="15">
        <f>COUNTIF(세부시간표!$D$41:$F$52,$B31)</f>
        <v>0</v>
      </c>
      <c r="F31" s="15">
        <f>COUNTIF(세부시간표!$D$57:$F$68,$B31)</f>
        <v>0</v>
      </c>
      <c r="G31" s="15">
        <v>10</v>
      </c>
      <c r="H31" s="15">
        <f>COUNTIF(세부시간표!$D$91:$D$102,$B31)</f>
        <v>0</v>
      </c>
      <c r="I31" s="15">
        <f>COUNTIF(세부시간표!$D$109:$E$120,$B31)</f>
        <v>0</v>
      </c>
      <c r="J31" s="15">
        <f>COUNTIF(세부시간표!$G$110:$H$120,$B31)</f>
        <v>0</v>
      </c>
      <c r="K31" s="15">
        <f>COUNTIF(세부시간표!$D$143:$E$154,$B31)</f>
        <v>0</v>
      </c>
      <c r="L31" s="15">
        <f>COUNTIF(세부시간표!$H$143:$H$154,$B31)</f>
        <v>0</v>
      </c>
      <c r="M31" s="15">
        <v>2</v>
      </c>
      <c r="N31" s="15">
        <f>COUNTIF(세부시간표!$D$195:$H$206,$B31)</f>
        <v>0</v>
      </c>
      <c r="O31" s="15">
        <f>COUNTIF(세부시간표!$D$214:$H$225,$B31)</f>
        <v>0</v>
      </c>
      <c r="P31" s="15">
        <f>COUNTIF(세부시간표!$D$231:$H$242,$B31)</f>
        <v>0</v>
      </c>
      <c r="Q31" s="15">
        <f>COUNTIF(세부시간표!$D$248:$H$261,$B31)</f>
        <v>0</v>
      </c>
      <c r="R31" s="15">
        <f>COUNTIF(세부시간표!$D$267:$H$278,$B31)</f>
        <v>0</v>
      </c>
      <c r="S31" s="15">
        <f>COUNTIF(세부시간표!$D$286:$H$297,$B31)</f>
        <v>0</v>
      </c>
      <c r="T31" s="15">
        <f>COUNTIF(세부시간표!$D$303:$H$314,$B31)</f>
        <v>0</v>
      </c>
      <c r="U31" s="15">
        <f>COUNTIF(세부시간표!$D$322:$H$333,$B31)</f>
        <v>0</v>
      </c>
      <c r="V31" s="15">
        <f>COUNTIF(세부시간표!$D$339:$H$350,$B31)</f>
        <v>0</v>
      </c>
      <c r="W31" s="15">
        <f>COUNTIF(세부시간표!$D$358:$H$369,$B31)</f>
        <v>0</v>
      </c>
      <c r="X31" s="15">
        <f>COUNTIF(세부시간표!$D$375:$H$386,$B31)</f>
        <v>0</v>
      </c>
      <c r="Y31" s="33">
        <f t="shared" si="3"/>
        <v>12</v>
      </c>
      <c r="AD31" s="22"/>
    </row>
    <row r="32" spans="1:30" ht="27" customHeight="1">
      <c r="A32" s="202"/>
      <c r="B32" s="43"/>
      <c r="C32" s="15">
        <f>COUNTIF(세부시간표!$D$7:$F$18,$B32)</f>
        <v>0</v>
      </c>
      <c r="D32" s="15">
        <f>COUNTIF(세부시간표!$E$23:$F$34,$B32)</f>
        <v>0</v>
      </c>
      <c r="E32" s="15">
        <f>COUNTIF(세부시간표!$D$41:$F$52,$B32)</f>
        <v>0</v>
      </c>
      <c r="F32" s="15">
        <f>COUNTIF(세부시간표!$D$57:$F$68,$B32)</f>
        <v>0</v>
      </c>
      <c r="G32" s="15">
        <f>COUNTIF(세부시간표!$D$75:$E$86,$B32)</f>
        <v>0</v>
      </c>
      <c r="H32" s="15">
        <f>COUNTIF(세부시간표!$D$91:$D$102,$B32)</f>
        <v>0</v>
      </c>
      <c r="I32" s="15">
        <f>COUNTIF(세부시간표!$D$109:$E$120,$B32)</f>
        <v>0</v>
      </c>
      <c r="J32" s="15">
        <f>COUNTIF(세부시간표!$G$110:$H$120,$B32)</f>
        <v>0</v>
      </c>
      <c r="K32" s="15">
        <f>COUNTIF(세부시간표!$D$143:$E$154,$B32)</f>
        <v>0</v>
      </c>
      <c r="L32" s="15">
        <f>COUNTIF(세부시간표!$H$143:$H$154,$B32)</f>
        <v>0</v>
      </c>
      <c r="M32" s="15">
        <f>COUNTIF(세부시간표!$F$177:$H$188,$B32)</f>
        <v>0</v>
      </c>
      <c r="N32" s="15">
        <f>COUNTIF(세부시간표!$D$195:$H$206,$B32)</f>
        <v>0</v>
      </c>
      <c r="O32" s="15">
        <f>COUNTIF(세부시간표!$D$214:$H$225,$B32)</f>
        <v>0</v>
      </c>
      <c r="P32" s="15">
        <f>COUNTIF(세부시간표!$D$231:$H$242,$B32)</f>
        <v>0</v>
      </c>
      <c r="Q32" s="15">
        <f>COUNTIF(세부시간표!$D$248:$H$261,$B32)</f>
        <v>0</v>
      </c>
      <c r="R32" s="15">
        <f>COUNTIF(세부시간표!$D$267:$H$278,$B32)</f>
        <v>0</v>
      </c>
      <c r="S32" s="15">
        <f>COUNTIF(세부시간표!$D$286:$H$297,$B32)</f>
        <v>0</v>
      </c>
      <c r="T32" s="15">
        <f>COUNTIF(세부시간표!$D$303:$H$314,$B32)</f>
        <v>0</v>
      </c>
      <c r="U32" s="15">
        <f>COUNTIF(세부시간표!$D$322:$H$333,$B32)</f>
        <v>0</v>
      </c>
      <c r="V32" s="15">
        <f>COUNTIF(세부시간표!$D$339:$H$350,$B32)</f>
        <v>0</v>
      </c>
      <c r="W32" s="15">
        <f>COUNTIF(세부시간표!$D$358:$H$369,$B32)</f>
        <v>0</v>
      </c>
      <c r="X32" s="15">
        <f>COUNTIF(세부시간표!$D$375:$H$386,$B32)</f>
        <v>0</v>
      </c>
      <c r="Y32" s="33">
        <f t="shared" si="3"/>
        <v>0</v>
      </c>
      <c r="AD32" s="22"/>
    </row>
    <row r="33" spans="1:25" ht="27" customHeight="1">
      <c r="A33" s="202"/>
      <c r="B33" s="43"/>
      <c r="C33" s="15">
        <f>COUNTIF(세부시간표!$D$7:$F$18,$B33)</f>
        <v>0</v>
      </c>
      <c r="D33" s="15">
        <f>COUNTIF(세부시간표!$E$23:$F$34,$B33)</f>
        <v>0</v>
      </c>
      <c r="E33" s="15">
        <f>COUNTIF(세부시간표!$D$41:$F$52,$B33)</f>
        <v>0</v>
      </c>
      <c r="F33" s="15">
        <f>COUNTIF(세부시간표!$D$57:$F$68,$B33)</f>
        <v>0</v>
      </c>
      <c r="G33" s="15">
        <f>COUNTIF(세부시간표!$D$75:$E$86,$B33)</f>
        <v>0</v>
      </c>
      <c r="H33" s="15">
        <f>COUNTIF(세부시간표!$D$91:$D$102,$B33)</f>
        <v>0</v>
      </c>
      <c r="I33" s="15">
        <f>COUNTIF(세부시간표!$D$109:$E$120,$B33)</f>
        <v>0</v>
      </c>
      <c r="J33" s="15">
        <f>COUNTIF(세부시간표!$G$110:$H$120,$B33)</f>
        <v>0</v>
      </c>
      <c r="K33" s="15">
        <f>COUNTIF(세부시간표!$D$143:$E$154,$B33)</f>
        <v>0</v>
      </c>
      <c r="L33" s="15">
        <f>COUNTIF(세부시간표!$H$143:$H$154,$B33)</f>
        <v>0</v>
      </c>
      <c r="M33" s="15">
        <f>COUNTIF(세부시간표!$F$177:$H$188,$B33)</f>
        <v>0</v>
      </c>
      <c r="N33" s="15">
        <f>COUNTIF(세부시간표!$D$195:$H$206,$B33)</f>
        <v>0</v>
      </c>
      <c r="O33" s="15">
        <f>COUNTIF(세부시간표!$D$214:$H$225,$B33)</f>
        <v>0</v>
      </c>
      <c r="P33" s="15">
        <f>COUNTIF(세부시간표!$D$231:$H$242,$B33)</f>
        <v>0</v>
      </c>
      <c r="Q33" s="15">
        <f>COUNTIF(세부시간표!$D$248:$H$261,$B33)</f>
        <v>0</v>
      </c>
      <c r="R33" s="15">
        <f>COUNTIF(세부시간표!$D$267:$H$278,$B33)</f>
        <v>0</v>
      </c>
      <c r="S33" s="15">
        <f>COUNTIF(세부시간표!$D$286:$H$297,$B33)</f>
        <v>0</v>
      </c>
      <c r="T33" s="15">
        <f>COUNTIF(세부시간표!$D$303:$H$314,$B33)</f>
        <v>0</v>
      </c>
      <c r="U33" s="15">
        <f>COUNTIF(세부시간표!$D$322:$H$333,$B33)</f>
        <v>0</v>
      </c>
      <c r="V33" s="15">
        <f>COUNTIF(세부시간표!$D$339:$H$350,$B33)</f>
        <v>0</v>
      </c>
      <c r="W33" s="15">
        <f>COUNTIF(세부시간표!$D$358:$H$369,$B33)</f>
        <v>0</v>
      </c>
      <c r="X33" s="15">
        <f>COUNTIF(세부시간표!$D$375:$H$386,$B33)</f>
        <v>0</v>
      </c>
      <c r="Y33" s="33">
        <f t="shared" si="3"/>
        <v>0</v>
      </c>
    </row>
    <row r="34" spans="1:25" ht="27" customHeight="1">
      <c r="A34" s="202"/>
      <c r="B34" s="43"/>
      <c r="C34" s="15">
        <f>COUNTIF(세부시간표!$D$7:$F$18,$B34)</f>
        <v>0</v>
      </c>
      <c r="D34" s="15">
        <f>COUNTIF(세부시간표!$E$23:$F$34,$B34)</f>
        <v>0</v>
      </c>
      <c r="E34" s="15">
        <f>COUNTIF(세부시간표!$D$41:$F$52,$B34)</f>
        <v>0</v>
      </c>
      <c r="F34" s="15">
        <f>COUNTIF(세부시간표!$D$57:$F$68,$B34)</f>
        <v>0</v>
      </c>
      <c r="G34" s="15">
        <f>COUNTIF(세부시간표!$D$75:$E$86,$B34)</f>
        <v>0</v>
      </c>
      <c r="H34" s="15">
        <f>COUNTIF(세부시간표!$D$91:$D$102,$B34)</f>
        <v>0</v>
      </c>
      <c r="I34" s="15">
        <f>COUNTIF(세부시간표!$D$109:$E$120,$B34)</f>
        <v>0</v>
      </c>
      <c r="J34" s="15">
        <f>COUNTIF(세부시간표!$G$110:$H$120,$B34)</f>
        <v>0</v>
      </c>
      <c r="K34" s="15">
        <f>COUNTIF(세부시간표!$D$143:$E$154,$B34)</f>
        <v>0</v>
      </c>
      <c r="L34" s="15">
        <f>COUNTIF(세부시간표!$H$143:$H$154,$B34)</f>
        <v>0</v>
      </c>
      <c r="M34" s="15">
        <f>COUNTIF(세부시간표!$F$177:$H$188,$B34)</f>
        <v>0</v>
      </c>
      <c r="N34" s="15">
        <f>COUNTIF(세부시간표!$D$195:$H$206,$B34)</f>
        <v>0</v>
      </c>
      <c r="O34" s="15">
        <f>COUNTIF(세부시간표!$D$214:$H$225,$B34)</f>
        <v>0</v>
      </c>
      <c r="P34" s="15">
        <f>COUNTIF(세부시간표!$D$231:$H$242,$B34)</f>
        <v>0</v>
      </c>
      <c r="Q34" s="15">
        <f>COUNTIF(세부시간표!$D$248:$H$261,$B34)</f>
        <v>0</v>
      </c>
      <c r="R34" s="15">
        <f>COUNTIF(세부시간표!$D$267:$H$278,$B34)</f>
        <v>0</v>
      </c>
      <c r="S34" s="15">
        <f>COUNTIF(세부시간표!$D$286:$H$297,$B34)</f>
        <v>0</v>
      </c>
      <c r="T34" s="15">
        <f>COUNTIF(세부시간표!$D$303:$H$314,$B34)</f>
        <v>0</v>
      </c>
      <c r="U34" s="15">
        <f>COUNTIF(세부시간표!$D$322:$H$333,$B34)</f>
        <v>0</v>
      </c>
      <c r="V34" s="15">
        <f>COUNTIF(세부시간표!$D$339:$H$350,$B34)</f>
        <v>0</v>
      </c>
      <c r="W34" s="15">
        <f>COUNTIF(세부시간표!$D$358:$H$369,$B34)</f>
        <v>0</v>
      </c>
      <c r="X34" s="15">
        <f>COUNTIF(세부시간표!$D$375:$H$386,$B34)</f>
        <v>0</v>
      </c>
      <c r="Y34" s="33">
        <f t="shared" si="3"/>
        <v>0</v>
      </c>
    </row>
    <row r="35" spans="1:25" ht="27" customHeight="1" thickBot="1">
      <c r="A35" s="202"/>
      <c r="B35" s="45"/>
      <c r="C35" s="36">
        <f>COUNTIF(세부시간표!$D$7:$F$18,$B35)</f>
        <v>0</v>
      </c>
      <c r="D35" s="36">
        <f>COUNTIF(세부시간표!$E$23:$F$34,$B35)</f>
        <v>0</v>
      </c>
      <c r="E35" s="36">
        <f>COUNTIF(세부시간표!$D$41:$F$52,$B35)</f>
        <v>0</v>
      </c>
      <c r="F35" s="36">
        <f>COUNTIF(세부시간표!$D$57:$F$68,$B35)</f>
        <v>0</v>
      </c>
      <c r="G35" s="36">
        <f>COUNTIF(세부시간표!$D$75:$E$86,$B35)</f>
        <v>0</v>
      </c>
      <c r="H35" s="36">
        <f>COUNTIF(세부시간표!$D$91:$D$102,$B35)</f>
        <v>0</v>
      </c>
      <c r="I35" s="36">
        <f>COUNTIF(세부시간표!$D$109:$E$120,$B35)</f>
        <v>0</v>
      </c>
      <c r="J35" s="36">
        <f>COUNTIF(세부시간표!$G$110:$H$120,$B35)</f>
        <v>0</v>
      </c>
      <c r="K35" s="36">
        <f>COUNTIF(세부시간표!$D$143:$E$154,$B35)</f>
        <v>0</v>
      </c>
      <c r="L35" s="36">
        <f>COUNTIF(세부시간표!$H$143:$H$154,$B35)</f>
        <v>0</v>
      </c>
      <c r="M35" s="36">
        <f>COUNTIF(세부시간표!$F$177:$H$188,$B35)</f>
        <v>0</v>
      </c>
      <c r="N35" s="36">
        <f>COUNTIF(세부시간표!$D$195:$H$206,$B35)</f>
        <v>0</v>
      </c>
      <c r="O35" s="36">
        <f>COUNTIF(세부시간표!$D$214:$H$225,$B35)</f>
        <v>0</v>
      </c>
      <c r="P35" s="36">
        <f>COUNTIF(세부시간표!$D$231:$H$242,$B35)</f>
        <v>0</v>
      </c>
      <c r="Q35" s="36">
        <f>COUNTIF(세부시간표!$D$248:$H$261,$B35)</f>
        <v>0</v>
      </c>
      <c r="R35" s="36">
        <f>COUNTIF(세부시간표!$D$267:$H$278,$B35)</f>
        <v>0</v>
      </c>
      <c r="S35" s="36">
        <f>COUNTIF(세부시간표!$D$286:$H$297,$B35)</f>
        <v>0</v>
      </c>
      <c r="T35" s="36">
        <f>COUNTIF(세부시간표!$D$303:$H$314,$B35)</f>
        <v>0</v>
      </c>
      <c r="U35" s="36">
        <f>COUNTIF(세부시간표!$D$322:$H$333,$B35)</f>
        <v>0</v>
      </c>
      <c r="V35" s="36">
        <f>COUNTIF(세부시간표!$D$339:$H$350,$B35)</f>
        <v>0</v>
      </c>
      <c r="W35" s="36">
        <f>COUNTIF(세부시간표!$D$358:$H$369,$B35)</f>
        <v>0</v>
      </c>
      <c r="X35" s="36">
        <f>COUNTIF(세부시간표!$D$375:$H$386,$B35)</f>
        <v>0</v>
      </c>
      <c r="Y35" s="37">
        <f t="shared" si="3"/>
        <v>0</v>
      </c>
    </row>
    <row r="36" spans="1:25" ht="27" customHeight="1" thickTop="1" thickBot="1">
      <c r="A36" s="203"/>
      <c r="B36" s="94" t="s">
        <v>13</v>
      </c>
      <c r="C36" s="38">
        <v>7</v>
      </c>
      <c r="D36" s="38">
        <v>10</v>
      </c>
      <c r="E36" s="38">
        <v>12</v>
      </c>
      <c r="F36" s="38">
        <f t="shared" ref="F36:X36" si="6">SUM(F14:F35)</f>
        <v>15</v>
      </c>
      <c r="G36" s="38">
        <f t="shared" si="6"/>
        <v>15</v>
      </c>
      <c r="H36" s="38">
        <v>10</v>
      </c>
      <c r="I36" s="38">
        <v>12</v>
      </c>
      <c r="J36" s="38">
        <v>15</v>
      </c>
      <c r="K36" s="38">
        <v>15</v>
      </c>
      <c r="L36" s="38">
        <v>15</v>
      </c>
      <c r="M36" s="38">
        <v>9</v>
      </c>
      <c r="N36" s="38">
        <f t="shared" si="6"/>
        <v>0</v>
      </c>
      <c r="O36" s="38">
        <f t="shared" si="6"/>
        <v>0</v>
      </c>
      <c r="P36" s="38">
        <f t="shared" si="6"/>
        <v>0</v>
      </c>
      <c r="Q36" s="38">
        <f t="shared" si="6"/>
        <v>0</v>
      </c>
      <c r="R36" s="38">
        <f t="shared" si="6"/>
        <v>0</v>
      </c>
      <c r="S36" s="38">
        <f t="shared" si="6"/>
        <v>0</v>
      </c>
      <c r="T36" s="38">
        <f t="shared" si="6"/>
        <v>0</v>
      </c>
      <c r="U36" s="38">
        <f t="shared" si="6"/>
        <v>0</v>
      </c>
      <c r="V36" s="38">
        <f t="shared" si="6"/>
        <v>0</v>
      </c>
      <c r="W36" s="38">
        <f t="shared" si="6"/>
        <v>0</v>
      </c>
      <c r="X36" s="38">
        <f t="shared" si="6"/>
        <v>0</v>
      </c>
      <c r="Y36" s="40">
        <v>135</v>
      </c>
    </row>
    <row r="37" spans="1:25" ht="27" customHeight="1">
      <c r="A37" s="204" t="s">
        <v>16</v>
      </c>
      <c r="B37" s="102"/>
      <c r="C37" s="17">
        <f>COUNTIF(세부시간표!$D$7:$F$18,$B37)</f>
        <v>0</v>
      </c>
      <c r="D37" s="17">
        <f>COUNTIF(세부시간표!$E$23:$F$34,$B37)</f>
        <v>0</v>
      </c>
      <c r="E37" s="17">
        <f>COUNTIF(세부시간표!$D$41:$F$52,$B37)</f>
        <v>0</v>
      </c>
      <c r="F37" s="17">
        <f>COUNTIF(세부시간표!$D$57:$F$68,$B37)</f>
        <v>0</v>
      </c>
      <c r="G37" s="17">
        <f>COUNTIF(세부시간표!$D$75:$E$86,$B37)</f>
        <v>0</v>
      </c>
      <c r="H37" s="17">
        <f>COUNTIF(세부시간표!$D$91:$D$102,$B37)</f>
        <v>0</v>
      </c>
      <c r="I37" s="17">
        <f>COUNTIF(세부시간표!$D$109:$E$120,$B37)</f>
        <v>0</v>
      </c>
      <c r="J37" s="17">
        <f>COUNTIF(세부시간표!$G$110:$H$120,$B37)</f>
        <v>0</v>
      </c>
      <c r="K37" s="17">
        <f>COUNTIF(세부시간표!$D$143:$E$154,$B37)</f>
        <v>0</v>
      </c>
      <c r="L37" s="17">
        <f>COUNTIF(세부시간표!$H$143:$H$154,$B37)</f>
        <v>0</v>
      </c>
      <c r="M37" s="17">
        <f>COUNTIF(세부시간표!$F$177:$H$188,$B37)</f>
        <v>0</v>
      </c>
      <c r="N37" s="17">
        <f>COUNTIF(세부시간표!$D$195:$H$206,$B37)</f>
        <v>0</v>
      </c>
      <c r="O37" s="17">
        <f>COUNTIF(세부시간표!$D$214:$H$225,$B37)</f>
        <v>0</v>
      </c>
      <c r="P37" s="17">
        <f>COUNTIF(세부시간표!$D$231:$H$242,$B37)</f>
        <v>0</v>
      </c>
      <c r="Q37" s="17">
        <f>COUNTIF(세부시간표!$D$248:$H$261,$B37)</f>
        <v>0</v>
      </c>
      <c r="R37" s="17">
        <f>COUNTIF(세부시간표!$D$267:$H$278,$B37)</f>
        <v>0</v>
      </c>
      <c r="S37" s="17">
        <f>COUNTIF(세부시간표!$D$286:$H$297,$B37)</f>
        <v>0</v>
      </c>
      <c r="T37" s="17">
        <f>COUNTIF(세부시간표!$D$303:$H$314,$B37)</f>
        <v>0</v>
      </c>
      <c r="U37" s="17">
        <f>COUNTIF(세부시간표!$D$322:$H$333,$B37)</f>
        <v>0</v>
      </c>
      <c r="V37" s="17">
        <f>COUNTIF(세부시간표!$D$339:$H$350,$B37)</f>
        <v>0</v>
      </c>
      <c r="W37" s="17">
        <f>COUNTIF(세부시간표!$D$358:$H$369,$B37)</f>
        <v>0</v>
      </c>
      <c r="X37" s="17">
        <f>COUNTIF(세부시간표!$D$375:$H$386,$B37)</f>
        <v>0</v>
      </c>
      <c r="Y37" s="34">
        <f t="shared" si="3"/>
        <v>0</v>
      </c>
    </row>
    <row r="38" spans="1:25" ht="27" customHeight="1">
      <c r="A38" s="205"/>
      <c r="B38" s="84"/>
      <c r="C38" s="15">
        <f>COUNTIF(세부시간표!$D$7:$F$18,$B38)</f>
        <v>0</v>
      </c>
      <c r="D38" s="15">
        <f>COUNTIF(세부시간표!$E$23:$F$34,$B38)</f>
        <v>0</v>
      </c>
      <c r="E38" s="15">
        <f>COUNTIF(세부시간표!$D$41:$F$52,$B38)</f>
        <v>0</v>
      </c>
      <c r="F38" s="15">
        <f>COUNTIF(세부시간표!$D$57:$F$68,$B38)</f>
        <v>0</v>
      </c>
      <c r="G38" s="15">
        <f>COUNTIF(세부시간표!$D$75:$E$86,$B38)</f>
        <v>0</v>
      </c>
      <c r="H38" s="15">
        <f>COUNTIF(세부시간표!$D$91:$D$102,$B38)</f>
        <v>0</v>
      </c>
      <c r="I38" s="15">
        <f>COUNTIF(세부시간표!$D$109:$E$120,$B38)</f>
        <v>0</v>
      </c>
      <c r="J38" s="15">
        <f>COUNTIF(세부시간표!$G$110:$H$120,$B38)</f>
        <v>0</v>
      </c>
      <c r="K38" s="15">
        <f>COUNTIF(세부시간표!$D$143:$E$154,$B38)</f>
        <v>0</v>
      </c>
      <c r="L38" s="15">
        <f>COUNTIF(세부시간표!$H$143:$H$154,$B38)</f>
        <v>0</v>
      </c>
      <c r="M38" s="15">
        <f>COUNTIF(세부시간표!$F$177:$H$188,$B38)</f>
        <v>0</v>
      </c>
      <c r="N38" s="15">
        <f>COUNTIF(세부시간표!$D$195:$H$206,$B38)</f>
        <v>0</v>
      </c>
      <c r="O38" s="15">
        <f>COUNTIF(세부시간표!$D$214:$H$225,$B38)</f>
        <v>0</v>
      </c>
      <c r="P38" s="15">
        <f>COUNTIF(세부시간표!$D$231:$H$242,$B38)</f>
        <v>0</v>
      </c>
      <c r="Q38" s="15">
        <f>COUNTIF(세부시간표!$D$248:$H$261,$B38)</f>
        <v>0</v>
      </c>
      <c r="R38" s="15">
        <f>COUNTIF(세부시간표!$D$267:$H$278,$B38)</f>
        <v>0</v>
      </c>
      <c r="S38" s="15">
        <f>COUNTIF(세부시간표!$D$286:$H$297,$B38)</f>
        <v>0</v>
      </c>
      <c r="T38" s="15">
        <f>COUNTIF(세부시간표!$D$303:$H$314,$B38)</f>
        <v>0</v>
      </c>
      <c r="U38" s="15">
        <f>COUNTIF(세부시간표!$D$322:$H$333,$B38)</f>
        <v>0</v>
      </c>
      <c r="V38" s="15">
        <f>COUNTIF(세부시간표!$D$339:$H$350,$B38)</f>
        <v>0</v>
      </c>
      <c r="W38" s="15">
        <f>COUNTIF(세부시간표!$D$358:$H$369,$B38)</f>
        <v>0</v>
      </c>
      <c r="X38" s="15">
        <f>COUNTIF(세부시간표!$D$375:$H$386,$B38)</f>
        <v>0</v>
      </c>
      <c r="Y38" s="35">
        <f t="shared" ref="Y38:Y42" si="7">SUM(C38:X38)</f>
        <v>0</v>
      </c>
    </row>
    <row r="39" spans="1:25" ht="27" customHeight="1">
      <c r="A39" s="205"/>
      <c r="B39" s="103"/>
      <c r="C39" s="15">
        <f>COUNTIF(세부시간표!$D$7:$F$18,$B39)</f>
        <v>0</v>
      </c>
      <c r="D39" s="15">
        <f>COUNTIF(세부시간표!$E$23:$F$34,$B39)</f>
        <v>0</v>
      </c>
      <c r="E39" s="15">
        <f>COUNTIF(세부시간표!$D$41:$F$52,$B39)</f>
        <v>0</v>
      </c>
      <c r="F39" s="15">
        <f>COUNTIF(세부시간표!$D$57:$F$68,$B39)</f>
        <v>0</v>
      </c>
      <c r="G39" s="15">
        <f>COUNTIF(세부시간표!$D$75:$E$86,$B39)</f>
        <v>0</v>
      </c>
      <c r="H39" s="15">
        <f>COUNTIF(세부시간표!$D$91:$D$102,$B39)</f>
        <v>0</v>
      </c>
      <c r="I39" s="15">
        <f>COUNTIF(세부시간표!$D$109:$E$120,$B39)</f>
        <v>0</v>
      </c>
      <c r="J39" s="15">
        <f>COUNTIF(세부시간표!$G$110:$H$120,$B39)</f>
        <v>0</v>
      </c>
      <c r="K39" s="15">
        <f>COUNTIF(세부시간표!$D$143:$E$154,$B39)</f>
        <v>0</v>
      </c>
      <c r="L39" s="15">
        <f>COUNTIF(세부시간표!$H$143:$H$154,$B39)</f>
        <v>0</v>
      </c>
      <c r="M39" s="15">
        <f>COUNTIF(세부시간표!$F$177:$H$188,$B39)</f>
        <v>0</v>
      </c>
      <c r="N39" s="15">
        <f>COUNTIF(세부시간표!$D$195:$H$206,$B39)</f>
        <v>0</v>
      </c>
      <c r="O39" s="15">
        <f>COUNTIF(세부시간표!$D$214:$H$225,$B39)</f>
        <v>0</v>
      </c>
      <c r="P39" s="15">
        <f>COUNTIF(세부시간표!$D$231:$H$242,$B39)</f>
        <v>0</v>
      </c>
      <c r="Q39" s="15">
        <f>COUNTIF(세부시간표!$D$248:$H$261,$B39)</f>
        <v>0</v>
      </c>
      <c r="R39" s="15">
        <f>COUNTIF(세부시간표!$D$267:$H$278,$B39)</f>
        <v>0</v>
      </c>
      <c r="S39" s="15">
        <f>COUNTIF(세부시간표!$D$286:$H$297,$B39)</f>
        <v>0</v>
      </c>
      <c r="T39" s="15">
        <f>COUNTIF(세부시간표!$D$303:$H$314,$B39)</f>
        <v>0</v>
      </c>
      <c r="U39" s="15">
        <f>COUNTIF(세부시간표!$D$322:$H$333,$B39)</f>
        <v>0</v>
      </c>
      <c r="V39" s="15">
        <f>COUNTIF(세부시간표!$D$339:$H$350,$B39)</f>
        <v>0</v>
      </c>
      <c r="W39" s="15">
        <f>COUNTIF(세부시간표!$D$358:$H$369,$B39)</f>
        <v>0</v>
      </c>
      <c r="X39" s="15">
        <f>COUNTIF(세부시간표!$D$375:$H$386,$B39)</f>
        <v>0</v>
      </c>
      <c r="Y39" s="35">
        <f t="shared" si="7"/>
        <v>0</v>
      </c>
    </row>
    <row r="40" spans="1:25" ht="27" customHeight="1">
      <c r="A40" s="205"/>
      <c r="B40" s="103"/>
      <c r="C40" s="15">
        <f>COUNTIF(세부시간표!$D$7:$F$18,$B40)</f>
        <v>0</v>
      </c>
      <c r="D40" s="15">
        <f>COUNTIF(세부시간표!$E$23:$F$34,$B40)</f>
        <v>0</v>
      </c>
      <c r="E40" s="15">
        <f>COUNTIF(세부시간표!$D$41:$F$52,$B40)</f>
        <v>0</v>
      </c>
      <c r="F40" s="15">
        <f>COUNTIF(세부시간표!$D$57:$F$68,$B40)</f>
        <v>0</v>
      </c>
      <c r="G40" s="15">
        <f>COUNTIF(세부시간표!$D$75:$E$86,$B40)</f>
        <v>0</v>
      </c>
      <c r="H40" s="15">
        <f>COUNTIF(세부시간표!$D$91:$D$102,$B40)</f>
        <v>0</v>
      </c>
      <c r="I40" s="15">
        <f>COUNTIF(세부시간표!$D$109:$E$120,$B40)</f>
        <v>0</v>
      </c>
      <c r="J40" s="15">
        <f>COUNTIF(세부시간표!$G$110:$H$120,$B40)</f>
        <v>0</v>
      </c>
      <c r="K40" s="15">
        <f>COUNTIF(세부시간표!$D$143:$E$154,$B40)</f>
        <v>0</v>
      </c>
      <c r="L40" s="15">
        <f>COUNTIF(세부시간표!$H$143:$H$154,$B40)</f>
        <v>0</v>
      </c>
      <c r="M40" s="15">
        <f>COUNTIF(세부시간표!$F$177:$H$188,$B40)</f>
        <v>0</v>
      </c>
      <c r="N40" s="15">
        <f>COUNTIF(세부시간표!$D$195:$H$206,$B40)</f>
        <v>0</v>
      </c>
      <c r="O40" s="15">
        <f>COUNTIF(세부시간표!$D$214:$H$225,$B40)</f>
        <v>0</v>
      </c>
      <c r="P40" s="15">
        <f>COUNTIF(세부시간표!$D$231:$H$242,$B40)</f>
        <v>0</v>
      </c>
      <c r="Q40" s="15">
        <f>COUNTIF(세부시간표!$D$248:$H$261,$B40)</f>
        <v>0</v>
      </c>
      <c r="R40" s="15">
        <f>COUNTIF(세부시간표!$D$267:$H$278,$B40)</f>
        <v>0</v>
      </c>
      <c r="S40" s="15">
        <f>COUNTIF(세부시간표!$D$286:$H$297,$B40)</f>
        <v>0</v>
      </c>
      <c r="T40" s="15">
        <f>COUNTIF(세부시간표!$D$303:$H$314,$B40)</f>
        <v>0</v>
      </c>
      <c r="U40" s="15">
        <f>COUNTIF(세부시간표!$D$322:$H$333,$B40)</f>
        <v>0</v>
      </c>
      <c r="V40" s="15">
        <f>COUNTIF(세부시간표!$D$339:$H$350,$B40)</f>
        <v>0</v>
      </c>
      <c r="W40" s="15">
        <f>COUNTIF(세부시간표!$D$358:$H$369,$B40)</f>
        <v>0</v>
      </c>
      <c r="X40" s="15">
        <f>COUNTIF(세부시간표!$D$375:$H$386,$B40)</f>
        <v>0</v>
      </c>
      <c r="Y40" s="35">
        <f t="shared" si="7"/>
        <v>0</v>
      </c>
    </row>
    <row r="41" spans="1:25" ht="27" customHeight="1">
      <c r="A41" s="202"/>
      <c r="B41" s="82"/>
      <c r="C41" s="15">
        <f>COUNTIF(세부시간표!$D$7:$F$18,$B41)</f>
        <v>0</v>
      </c>
      <c r="D41" s="15">
        <f>COUNTIF(세부시간표!$E$23:$F$34,$B41)</f>
        <v>0</v>
      </c>
      <c r="E41" s="15">
        <f>COUNTIF(세부시간표!$D$41:$F$52,$B41)</f>
        <v>0</v>
      </c>
      <c r="F41" s="15">
        <f>COUNTIF(세부시간표!$D$57:$F$68,$B41)</f>
        <v>0</v>
      </c>
      <c r="G41" s="15">
        <f>COUNTIF(세부시간표!$D$75:$E$86,$B41)</f>
        <v>0</v>
      </c>
      <c r="H41" s="15">
        <f>COUNTIF(세부시간표!$D$91:$D$102,$B41)</f>
        <v>0</v>
      </c>
      <c r="I41" s="15">
        <f>COUNTIF(세부시간표!$D$109:$E$120,$B41)</f>
        <v>0</v>
      </c>
      <c r="J41" s="15">
        <f>COUNTIF(세부시간표!$G$110:$H$120,$B41)</f>
        <v>0</v>
      </c>
      <c r="K41" s="15">
        <f>COUNTIF(세부시간표!$D$143:$E$154,$B41)</f>
        <v>0</v>
      </c>
      <c r="L41" s="15">
        <f>COUNTIF(세부시간표!$H$143:$H$154,$B41)</f>
        <v>0</v>
      </c>
      <c r="M41" s="15">
        <f>COUNTIF(세부시간표!$F$177:$H$188,$B41)</f>
        <v>0</v>
      </c>
      <c r="N41" s="15">
        <f>COUNTIF(세부시간표!$D$195:$H$206,$B41)</f>
        <v>0</v>
      </c>
      <c r="O41" s="15">
        <f>COUNTIF(세부시간표!$D$214:$H$225,$B41)</f>
        <v>0</v>
      </c>
      <c r="P41" s="15">
        <f>COUNTIF(세부시간표!$D$231:$H$242,$B41)</f>
        <v>0</v>
      </c>
      <c r="Q41" s="15">
        <f>COUNTIF(세부시간표!$D$248:$H$261,$B41)</f>
        <v>0</v>
      </c>
      <c r="R41" s="15">
        <f>COUNTIF(세부시간표!$D$267:$H$278,$B41)</f>
        <v>0</v>
      </c>
      <c r="S41" s="15">
        <f>COUNTIF(세부시간표!$D$286:$H$297,$B41)</f>
        <v>0</v>
      </c>
      <c r="T41" s="15">
        <f>COUNTIF(세부시간표!$D$303:$H$314,$B41)</f>
        <v>0</v>
      </c>
      <c r="U41" s="15">
        <f>COUNTIF(세부시간표!$D$322:$H$333,$B41)</f>
        <v>0</v>
      </c>
      <c r="V41" s="15">
        <f>COUNTIF(세부시간표!$D$339:$H$350,$B41)</f>
        <v>0</v>
      </c>
      <c r="W41" s="15">
        <f>COUNTIF(세부시간표!$D$358:$H$369,$B41)</f>
        <v>0</v>
      </c>
      <c r="X41" s="15">
        <f>COUNTIF(세부시간표!$D$375:$H$386,$B41)</f>
        <v>0</v>
      </c>
      <c r="Y41" s="35">
        <f t="shared" si="7"/>
        <v>0</v>
      </c>
    </row>
    <row r="42" spans="1:25" ht="27" customHeight="1" thickBot="1">
      <c r="A42" s="202"/>
      <c r="B42" s="85"/>
      <c r="C42" s="36">
        <f>COUNTIF(세부시간표!$D$7:$F$18,$B42)</f>
        <v>0</v>
      </c>
      <c r="D42" s="36">
        <f>COUNTIF(세부시간표!$E$23:$F$34,$B42)</f>
        <v>0</v>
      </c>
      <c r="E42" s="36">
        <f>COUNTIF(세부시간표!$D$41:$F$52,$B42)</f>
        <v>0</v>
      </c>
      <c r="F42" s="36">
        <f>COUNTIF(세부시간표!$D$57:$F$68,$B42)</f>
        <v>0</v>
      </c>
      <c r="G42" s="36">
        <f>COUNTIF(세부시간표!$D$75:$E$86,$B42)</f>
        <v>0</v>
      </c>
      <c r="H42" s="36">
        <f>COUNTIF(세부시간표!$D$91:$D$102,$B42)</f>
        <v>0</v>
      </c>
      <c r="I42" s="36">
        <f>COUNTIF(세부시간표!$D$109:$E$120,$B42)</f>
        <v>0</v>
      </c>
      <c r="J42" s="36">
        <f>COUNTIF(세부시간표!$G$110:$H$120,$B42)</f>
        <v>0</v>
      </c>
      <c r="K42" s="36">
        <f>COUNTIF(세부시간표!$D$143:$E$154,$B42)</f>
        <v>0</v>
      </c>
      <c r="L42" s="36">
        <f>COUNTIF(세부시간표!$H$143:$H$154,$B42)</f>
        <v>0</v>
      </c>
      <c r="M42" s="36">
        <f>COUNTIF(세부시간표!$F$177:$H$188,$B42)</f>
        <v>0</v>
      </c>
      <c r="N42" s="36">
        <f>COUNTIF(세부시간표!$D$195:$H$206,$B42)</f>
        <v>0</v>
      </c>
      <c r="O42" s="36">
        <f>COUNTIF(세부시간표!$D$214:$H$225,$B42)</f>
        <v>0</v>
      </c>
      <c r="P42" s="36">
        <f>COUNTIF(세부시간표!$D$231:$H$242,$B42)</f>
        <v>0</v>
      </c>
      <c r="Q42" s="36">
        <f>COUNTIF(세부시간표!$D$248:$H$261,$B42)</f>
        <v>0</v>
      </c>
      <c r="R42" s="36">
        <f>COUNTIF(세부시간표!$D$267:$H$278,$B42)</f>
        <v>0</v>
      </c>
      <c r="S42" s="36">
        <f>COUNTIF(세부시간표!$D$286:$H$297,$B42)</f>
        <v>0</v>
      </c>
      <c r="T42" s="36">
        <f>COUNTIF(세부시간표!$D$303:$H$314,$B42)</f>
        <v>0</v>
      </c>
      <c r="U42" s="36">
        <f>COUNTIF(세부시간표!$D$322:$H$333,$B42)</f>
        <v>0</v>
      </c>
      <c r="V42" s="36">
        <f>COUNTIF(세부시간표!$D$339:$H$350,$B42)</f>
        <v>0</v>
      </c>
      <c r="W42" s="36">
        <f>COUNTIF(세부시간표!$D$358:$H$369,$B42)</f>
        <v>0</v>
      </c>
      <c r="X42" s="36">
        <f>COUNTIF(세부시간표!$D$375:$H$386,$B42)</f>
        <v>0</v>
      </c>
      <c r="Y42" s="39">
        <f t="shared" si="7"/>
        <v>0</v>
      </c>
    </row>
    <row r="43" spans="1:25" ht="27" customHeight="1" thickTop="1" thickBot="1">
      <c r="A43" s="203"/>
      <c r="B43" s="86" t="s">
        <v>14</v>
      </c>
      <c r="C43" s="38">
        <v>5</v>
      </c>
      <c r="D43" s="38">
        <v>2</v>
      </c>
      <c r="E43" s="38">
        <f t="shared" ref="E43:X43" si="8">SUM(E37:E42)</f>
        <v>0</v>
      </c>
      <c r="F43" s="38">
        <f t="shared" si="8"/>
        <v>0</v>
      </c>
      <c r="G43" s="38">
        <f t="shared" si="8"/>
        <v>0</v>
      </c>
      <c r="H43" s="38">
        <v>5</v>
      </c>
      <c r="I43" s="38">
        <v>3</v>
      </c>
      <c r="J43" s="38">
        <f t="shared" si="8"/>
        <v>0</v>
      </c>
      <c r="K43" s="38">
        <f t="shared" si="8"/>
        <v>0</v>
      </c>
      <c r="L43" s="38">
        <f t="shared" si="8"/>
        <v>0</v>
      </c>
      <c r="M43" s="38">
        <f t="shared" si="8"/>
        <v>0</v>
      </c>
      <c r="N43" s="38">
        <f t="shared" si="8"/>
        <v>0</v>
      </c>
      <c r="O43" s="38">
        <f t="shared" si="8"/>
        <v>0</v>
      </c>
      <c r="P43" s="38">
        <f t="shared" si="8"/>
        <v>0</v>
      </c>
      <c r="Q43" s="38">
        <f t="shared" si="8"/>
        <v>0</v>
      </c>
      <c r="R43" s="38">
        <f t="shared" si="8"/>
        <v>0</v>
      </c>
      <c r="S43" s="38">
        <f t="shared" si="8"/>
        <v>0</v>
      </c>
      <c r="T43" s="38">
        <f t="shared" si="8"/>
        <v>0</v>
      </c>
      <c r="U43" s="38">
        <f t="shared" si="8"/>
        <v>0</v>
      </c>
      <c r="V43" s="38">
        <f t="shared" si="8"/>
        <v>0</v>
      </c>
      <c r="W43" s="38">
        <f t="shared" si="8"/>
        <v>0</v>
      </c>
      <c r="X43" s="38">
        <f t="shared" si="8"/>
        <v>0</v>
      </c>
      <c r="Y43" s="41">
        <v>15</v>
      </c>
    </row>
    <row r="44" spans="1:25" ht="27" customHeight="1">
      <c r="A44" s="190" t="s">
        <v>17</v>
      </c>
      <c r="B44" s="80" t="s">
        <v>74</v>
      </c>
      <c r="C44" s="23">
        <v>3</v>
      </c>
      <c r="D44" s="17">
        <f>COUNTIF(세부시간표!$E$23:$F$34,$B44)</f>
        <v>0</v>
      </c>
      <c r="E44" s="17">
        <f>COUNTIF(세부시간표!$D$41:$F$52,$B44)</f>
        <v>0</v>
      </c>
      <c r="F44" s="17">
        <f>COUNTIF(세부시간표!$D$57:$F$68,$B44)</f>
        <v>0</v>
      </c>
      <c r="G44" s="17">
        <f>COUNTIF(세부시간표!$D$75:$E$86,$B44)</f>
        <v>0</v>
      </c>
      <c r="H44" s="17">
        <f>COUNTIF(세부시간표!$D$91:$D$102,$B44)</f>
        <v>0</v>
      </c>
      <c r="I44" s="17">
        <f>COUNTIF(세부시간표!$D$109:$E$120,$B44)</f>
        <v>0</v>
      </c>
      <c r="J44" s="17">
        <f>COUNTIF(세부시간표!$G$110:$H$120,$B44)</f>
        <v>0</v>
      </c>
      <c r="K44" s="17">
        <f>COUNTIF(세부시간표!$D$143:$E$154,$B44)</f>
        <v>0</v>
      </c>
      <c r="L44" s="17">
        <f>COUNTIF(세부시간표!$H$143:$H$154,$B44)</f>
        <v>0</v>
      </c>
      <c r="M44" s="17">
        <f>COUNTIF(세부시간표!$F$177:$H$188,$B44)</f>
        <v>0</v>
      </c>
      <c r="N44" s="17">
        <f>COUNTIF(세부시간표!$D$195:$H$206,$B44)</f>
        <v>0</v>
      </c>
      <c r="O44" s="17">
        <f>COUNTIF(세부시간표!$D$214:$H$225,$B44)</f>
        <v>0</v>
      </c>
      <c r="P44" s="17">
        <f>COUNTIF(세부시간표!$D$231:$H$242,$B44)</f>
        <v>0</v>
      </c>
      <c r="Q44" s="17">
        <f>COUNTIF(세부시간표!$D$248:$H$261,$B44)</f>
        <v>0</v>
      </c>
      <c r="R44" s="17">
        <f>COUNTIF(세부시간표!$D$267:$H$278,$B44)</f>
        <v>0</v>
      </c>
      <c r="S44" s="17">
        <f>COUNTIF(세부시간표!$D$286:$H$297,$B44)</f>
        <v>0</v>
      </c>
      <c r="T44" s="17">
        <f>COUNTIF(세부시간표!$D$303:$H$314,$B44)</f>
        <v>0</v>
      </c>
      <c r="U44" s="17">
        <f>COUNTIF(세부시간표!$D$322:$H$333,$B44)</f>
        <v>0</v>
      </c>
      <c r="V44" s="17">
        <f>COUNTIF(세부시간표!$D$339:$H$350,$B44)</f>
        <v>0</v>
      </c>
      <c r="W44" s="17">
        <f>COUNTIF(세부시간표!$D$358:$H$369,$B44)</f>
        <v>0</v>
      </c>
      <c r="X44" s="17">
        <f>COUNTIF(세부시간표!$D$375:$H$386,$B44)</f>
        <v>0</v>
      </c>
      <c r="Y44" s="109">
        <f>SUM(C44:X44)</f>
        <v>3</v>
      </c>
    </row>
    <row r="45" spans="1:25" ht="27" customHeight="1">
      <c r="A45" s="191"/>
      <c r="B45" s="107" t="s">
        <v>75</v>
      </c>
      <c r="C45" s="108">
        <v>2</v>
      </c>
      <c r="D45" s="15">
        <v>2</v>
      </c>
      <c r="E45" s="108">
        <f>COUNTIF(세부시간표!$D$41:$F$52,$B45)</f>
        <v>0</v>
      </c>
      <c r="F45" s="108">
        <f>COUNTIF(세부시간표!$D$57:$F$68,$B45)</f>
        <v>0</v>
      </c>
      <c r="G45" s="108">
        <f>COUNTIF(세부시간표!$D$75:$E$86,$B45)</f>
        <v>0</v>
      </c>
      <c r="H45" s="108">
        <f>COUNTIF(세부시간표!$D$91:$D$102,$B45)</f>
        <v>0</v>
      </c>
      <c r="I45" s="108">
        <f>COUNTIF(세부시간표!$D$109:$E$120,$B45)</f>
        <v>0</v>
      </c>
      <c r="J45" s="108">
        <f>COUNTIF(세부시간표!$G$110:$H$120,$B45)</f>
        <v>0</v>
      </c>
      <c r="K45" s="108">
        <f>COUNTIF(세부시간표!$D$143:$E$154,$B45)</f>
        <v>0</v>
      </c>
      <c r="L45" s="108">
        <f>COUNTIF(세부시간표!$H$143:$H$154,$B45)</f>
        <v>0</v>
      </c>
      <c r="M45" s="108">
        <f>COUNTIF(세부시간표!$F$177:$H$188,$B45)</f>
        <v>0</v>
      </c>
      <c r="N45" s="108">
        <f>COUNTIF(세부시간표!$D$195:$H$206,$B45)</f>
        <v>0</v>
      </c>
      <c r="O45" s="108">
        <f>COUNTIF(세부시간표!$D$214:$H$225,$B45)</f>
        <v>0</v>
      </c>
      <c r="P45" s="108">
        <f>COUNTIF(세부시간표!$D$231:$H$242,$B45)</f>
        <v>0</v>
      </c>
      <c r="Q45" s="108">
        <f>COUNTIF(세부시간표!$D$248:$H$261,$B45)</f>
        <v>0</v>
      </c>
      <c r="R45" s="108">
        <f>COUNTIF(세부시간표!$D$267:$H$278,$B45)</f>
        <v>0</v>
      </c>
      <c r="S45" s="108">
        <f>COUNTIF(세부시간표!$D$286:$H$297,$B45)</f>
        <v>0</v>
      </c>
      <c r="T45" s="108">
        <f>COUNTIF(세부시간표!$D$303:$H$314,$B45)</f>
        <v>0</v>
      </c>
      <c r="U45" s="108">
        <f>COUNTIF(세부시간표!$D$322:$H$333,$B45)</f>
        <v>0</v>
      </c>
      <c r="V45" s="108">
        <f>COUNTIF(세부시간표!$D$339:$H$350,$B45)</f>
        <v>0</v>
      </c>
      <c r="W45" s="108">
        <f>COUNTIF(세부시간표!$D$358:$H$369,$B45)</f>
        <v>0</v>
      </c>
      <c r="X45" s="108">
        <f>COUNTIF(세부시간표!$D$375:$H$386,$B45)</f>
        <v>0</v>
      </c>
      <c r="Y45" s="35">
        <f>SUM(C45:X45)</f>
        <v>4</v>
      </c>
    </row>
    <row r="46" spans="1:25" ht="27" customHeight="1">
      <c r="A46" s="191"/>
      <c r="B46" s="107" t="s">
        <v>77</v>
      </c>
      <c r="C46" s="108">
        <f>COUNTIF(세부시간표!$D$7:$F$18,$B46)</f>
        <v>0</v>
      </c>
      <c r="D46" s="108">
        <f>COUNTIF(세부시간표!$E$23:$F$34,$B46)</f>
        <v>0</v>
      </c>
      <c r="E46" s="108">
        <f>COUNTIF(세부시간표!$D$41:$F$52,$B46)</f>
        <v>0</v>
      </c>
      <c r="F46" s="108">
        <f>COUNTIF(세부시간표!$D$57:$F$68,$B46)</f>
        <v>0</v>
      </c>
      <c r="G46" s="108">
        <f>COUNTIF(세부시간표!$D$75:$E$86,$B46)</f>
        <v>0</v>
      </c>
      <c r="H46" s="108">
        <v>4</v>
      </c>
      <c r="I46" s="108">
        <f>COUNTIF(세부시간표!$D$109:$E$120,$B46)</f>
        <v>0</v>
      </c>
      <c r="J46" s="108">
        <f>COUNTIF(세부시간표!$G$110:$H$120,$B46)</f>
        <v>0</v>
      </c>
      <c r="K46" s="108">
        <f>COUNTIF(세부시간표!$D$143:$E$154,$B46)</f>
        <v>0</v>
      </c>
      <c r="L46" s="108">
        <f>COUNTIF(세부시간표!$H$143:$H$154,$B46)</f>
        <v>0</v>
      </c>
      <c r="M46" s="108">
        <f>COUNTIF(세부시간표!$F$177:$H$188,$B46)</f>
        <v>0</v>
      </c>
      <c r="N46" s="108">
        <f>COUNTIF(세부시간표!$D$195:$H$206,$B46)</f>
        <v>0</v>
      </c>
      <c r="O46" s="108">
        <f>COUNTIF(세부시간표!$D$214:$H$225,$B46)</f>
        <v>0</v>
      </c>
      <c r="P46" s="108">
        <f>COUNTIF(세부시간표!$D$231:$H$242,$B46)</f>
        <v>0</v>
      </c>
      <c r="Q46" s="108">
        <f>COUNTIF(세부시간표!$D$248:$H$261,$B46)</f>
        <v>0</v>
      </c>
      <c r="R46" s="108">
        <f>COUNTIF(세부시간표!$D$267:$H$278,$B46)</f>
        <v>0</v>
      </c>
      <c r="S46" s="108">
        <f>COUNTIF(세부시간표!$D$286:$H$297,$B46)</f>
        <v>0</v>
      </c>
      <c r="T46" s="108">
        <f>COUNTIF(세부시간표!$D$303:$H$314,$B46)</f>
        <v>0</v>
      </c>
      <c r="U46" s="108">
        <f>COUNTIF(세부시간표!$D$322:$H$333,$B46)</f>
        <v>0</v>
      </c>
      <c r="V46" s="108">
        <f>COUNTIF(세부시간표!$D$339:$H$350,$B46)</f>
        <v>0</v>
      </c>
      <c r="W46" s="108">
        <f>COUNTIF(세부시간표!$D$358:$H$369,$B46)</f>
        <v>0</v>
      </c>
      <c r="X46" s="108">
        <f>COUNTIF(세부시간표!$D$375:$H$386,$B46)</f>
        <v>0</v>
      </c>
      <c r="Y46" s="35">
        <f t="shared" ref="Y46:Y58" si="9">SUM(C46:X46)</f>
        <v>4</v>
      </c>
    </row>
    <row r="47" spans="1:25" ht="27" customHeight="1">
      <c r="A47" s="191"/>
      <c r="B47" s="107" t="s">
        <v>78</v>
      </c>
      <c r="C47" s="108">
        <f>COUNTIF(세부시간표!$D$7:$F$18,$B47)</f>
        <v>0</v>
      </c>
      <c r="D47" s="108">
        <f>COUNTIF(세부시간표!$E$23:$F$34,$B47)</f>
        <v>0</v>
      </c>
      <c r="E47" s="108">
        <f>COUNTIF(세부시간표!$D$41:$F$52,$B47)</f>
        <v>0</v>
      </c>
      <c r="F47" s="108">
        <f>COUNTIF(세부시간표!$D$57:$F$68,$B47)</f>
        <v>0</v>
      </c>
      <c r="G47" s="108">
        <f>COUNTIF(세부시간표!$D$75:$E$86,$B47)</f>
        <v>0</v>
      </c>
      <c r="H47" s="108">
        <v>1</v>
      </c>
      <c r="I47" s="108">
        <f>COUNTIF(세부시간표!$D$109:$E$120,$B47)</f>
        <v>2</v>
      </c>
      <c r="J47" s="108">
        <f>COUNTIF(세부시간표!$G$110:$H$120,$B47)</f>
        <v>0</v>
      </c>
      <c r="K47" s="108">
        <f>COUNTIF(세부시간표!$D$143:$E$154,$B47)</f>
        <v>0</v>
      </c>
      <c r="L47" s="108">
        <f>COUNTIF(세부시간표!$H$143:$H$154,$B47)</f>
        <v>0</v>
      </c>
      <c r="M47" s="108">
        <f>COUNTIF(세부시간표!$F$177:$H$188,$B47)</f>
        <v>0</v>
      </c>
      <c r="N47" s="108">
        <f>COUNTIF(세부시간표!$D$195:$H$206,$B47)</f>
        <v>0</v>
      </c>
      <c r="O47" s="108">
        <f>COUNTIF(세부시간표!$D$214:$H$225,$B47)</f>
        <v>0</v>
      </c>
      <c r="P47" s="108">
        <f>COUNTIF(세부시간표!$D$231:$H$242,$B47)</f>
        <v>0</v>
      </c>
      <c r="Q47" s="108">
        <f>COUNTIF(세부시간표!$D$248:$H$261,$B47)</f>
        <v>0</v>
      </c>
      <c r="R47" s="108">
        <f>COUNTIF(세부시간표!$D$267:$H$278,$B47)</f>
        <v>0</v>
      </c>
      <c r="S47" s="108">
        <f>COUNTIF(세부시간표!$D$286:$H$297,$B47)</f>
        <v>0</v>
      </c>
      <c r="T47" s="108">
        <f>COUNTIF(세부시간표!$D$303:$H$314,$B47)</f>
        <v>0</v>
      </c>
      <c r="U47" s="108">
        <f>COUNTIF(세부시간표!$D$322:$H$333,$B47)</f>
        <v>0</v>
      </c>
      <c r="V47" s="108">
        <f>COUNTIF(세부시간표!$D$339:$H$350,$B47)</f>
        <v>0</v>
      </c>
      <c r="W47" s="108">
        <f>COUNTIF(세부시간표!$D$358:$H$369,$B47)</f>
        <v>0</v>
      </c>
      <c r="X47" s="108">
        <f>COUNTIF(세부시간표!$D$375:$H$386,$B47)</f>
        <v>0</v>
      </c>
      <c r="Y47" s="35">
        <f t="shared" si="9"/>
        <v>3</v>
      </c>
    </row>
    <row r="48" spans="1:25" ht="27" customHeight="1">
      <c r="A48" s="191"/>
      <c r="B48" s="107"/>
      <c r="C48" s="108">
        <f>COUNTIF(세부시간표!$D$7:$F$18,$B48)</f>
        <v>0</v>
      </c>
      <c r="D48" s="108">
        <f>COUNTIF(세부시간표!$E$23:$F$34,$B48)</f>
        <v>0</v>
      </c>
      <c r="E48" s="108">
        <f>COUNTIF(세부시간표!$D$41:$F$52,$B48)</f>
        <v>0</v>
      </c>
      <c r="F48" s="108">
        <f>COUNTIF(세부시간표!$D$57:$F$68,$B48)</f>
        <v>0</v>
      </c>
      <c r="G48" s="108">
        <f>COUNTIF(세부시간표!$D$75:$E$86,$B48)</f>
        <v>0</v>
      </c>
      <c r="H48" s="108">
        <f>COUNTIF(세부시간표!$D$91:$D$102,$B48)</f>
        <v>0</v>
      </c>
      <c r="I48" s="108">
        <f>COUNTIF(세부시간표!$D$109:$E$120,$B48)</f>
        <v>0</v>
      </c>
      <c r="J48" s="108">
        <f>COUNTIF(세부시간표!$G$110:$H$120,$B48)</f>
        <v>0</v>
      </c>
      <c r="K48" s="108">
        <f>COUNTIF(세부시간표!$D$143:$E$154,$B48)</f>
        <v>0</v>
      </c>
      <c r="L48" s="108">
        <f>COUNTIF(세부시간표!$H$143:$H$154,$B48)</f>
        <v>0</v>
      </c>
      <c r="M48" s="108">
        <f>COUNTIF(세부시간표!$F$177:$H$188,$B48)</f>
        <v>0</v>
      </c>
      <c r="N48" s="108">
        <f>COUNTIF(세부시간표!$D$195:$H$206,$B48)</f>
        <v>0</v>
      </c>
      <c r="O48" s="108">
        <f>COUNTIF(세부시간표!$D$214:$H$225,$B48)</f>
        <v>0</v>
      </c>
      <c r="P48" s="108">
        <f>COUNTIF(세부시간표!$D$231:$H$242,$B48)</f>
        <v>0</v>
      </c>
      <c r="Q48" s="108">
        <f>COUNTIF(세부시간표!$D$248:$H$261,$B48)</f>
        <v>0</v>
      </c>
      <c r="R48" s="108">
        <f>COUNTIF(세부시간표!$D$267:$H$278,$B48)</f>
        <v>0</v>
      </c>
      <c r="S48" s="108">
        <f>COUNTIF(세부시간표!$D$286:$H$297,$B48)</f>
        <v>0</v>
      </c>
      <c r="T48" s="108">
        <f>COUNTIF(세부시간표!$D$303:$H$314,$B48)</f>
        <v>0</v>
      </c>
      <c r="U48" s="108">
        <f>COUNTIF(세부시간표!$D$322:$H$333,$B48)</f>
        <v>0</v>
      </c>
      <c r="V48" s="108">
        <f>COUNTIF(세부시간표!$D$339:$H$350,$B48)</f>
        <v>0</v>
      </c>
      <c r="W48" s="108">
        <f>COUNTIF(세부시간표!$D$358:$H$369,$B48)</f>
        <v>0</v>
      </c>
      <c r="X48" s="108">
        <f>COUNTIF(세부시간표!$D$375:$H$386,$B48)</f>
        <v>0</v>
      </c>
      <c r="Y48" s="35">
        <f t="shared" si="9"/>
        <v>0</v>
      </c>
    </row>
    <row r="49" spans="1:28" ht="27" customHeight="1">
      <c r="A49" s="191"/>
      <c r="B49" s="107"/>
      <c r="C49" s="108">
        <f>COUNTIF(세부시간표!$D$7:$F$18,$B49)</f>
        <v>0</v>
      </c>
      <c r="D49" s="108">
        <f>COUNTIF(세부시간표!$E$23:$F$34,$B49)</f>
        <v>0</v>
      </c>
      <c r="E49" s="108">
        <f>COUNTIF(세부시간표!$D$41:$F$52,$B49)</f>
        <v>0</v>
      </c>
      <c r="F49" s="108">
        <f>COUNTIF(세부시간표!$D$57:$F$68,$B49)</f>
        <v>0</v>
      </c>
      <c r="G49" s="108">
        <f>COUNTIF(세부시간표!$D$75:$E$86,$B49)</f>
        <v>0</v>
      </c>
      <c r="H49" s="108">
        <f>COUNTIF(세부시간표!$D$91:$D$102,$B49)</f>
        <v>0</v>
      </c>
      <c r="I49" s="108">
        <f>COUNTIF(세부시간표!$D$109:$E$120,$B49)</f>
        <v>0</v>
      </c>
      <c r="J49" s="108">
        <f>COUNTIF(세부시간표!$G$110:$H$120,$B49)</f>
        <v>0</v>
      </c>
      <c r="K49" s="108">
        <f>COUNTIF(세부시간표!$D$143:$E$154,$B49)</f>
        <v>0</v>
      </c>
      <c r="L49" s="108">
        <f>COUNTIF(세부시간표!$H$143:$H$154,$B49)</f>
        <v>0</v>
      </c>
      <c r="M49" s="108">
        <f>COUNTIF(세부시간표!$F$177:$H$188,$B49)</f>
        <v>0</v>
      </c>
      <c r="N49" s="108">
        <f>COUNTIF(세부시간표!$D$195:$H$206,$B49)</f>
        <v>0</v>
      </c>
      <c r="O49" s="108">
        <f>COUNTIF(세부시간표!$D$214:$H$225,$B49)</f>
        <v>0</v>
      </c>
      <c r="P49" s="108">
        <f>COUNTIF(세부시간표!$D$231:$H$242,$B49)</f>
        <v>0</v>
      </c>
      <c r="Q49" s="108">
        <f>COUNTIF(세부시간표!$D$248:$H$261,$B49)</f>
        <v>0</v>
      </c>
      <c r="R49" s="108">
        <f>COUNTIF(세부시간표!$D$267:$H$278,$B49)</f>
        <v>0</v>
      </c>
      <c r="S49" s="108">
        <f>COUNTIF(세부시간표!$D$286:$H$297,$B49)</f>
        <v>0</v>
      </c>
      <c r="T49" s="108">
        <f>COUNTIF(세부시간표!$D$303:$H$314,$B49)</f>
        <v>0</v>
      </c>
      <c r="U49" s="108">
        <f>COUNTIF(세부시간표!$D$322:$H$333,$B49)</f>
        <v>0</v>
      </c>
      <c r="V49" s="108">
        <f>COUNTIF(세부시간표!$D$339:$H$350,$B49)</f>
        <v>0</v>
      </c>
      <c r="W49" s="108">
        <f>COUNTIF(세부시간표!$D$358:$H$369,$B49)</f>
        <v>0</v>
      </c>
      <c r="X49" s="108">
        <f>COUNTIF(세부시간표!$D$375:$H$386,$B49)</f>
        <v>0</v>
      </c>
      <c r="Y49" s="35">
        <f t="shared" si="9"/>
        <v>0</v>
      </c>
    </row>
    <row r="50" spans="1:28" ht="27" customHeight="1">
      <c r="A50" s="191"/>
      <c r="B50" s="107"/>
      <c r="C50" s="108">
        <f>COUNTIF(세부시간표!$D$7:$F$18,$B50)</f>
        <v>0</v>
      </c>
      <c r="D50" s="108">
        <f>COUNTIF(세부시간표!$E$23:$F$34,$B50)</f>
        <v>0</v>
      </c>
      <c r="E50" s="108">
        <f>COUNTIF(세부시간표!$D$41:$F$52,$B50)</f>
        <v>0</v>
      </c>
      <c r="F50" s="108">
        <f>COUNTIF(세부시간표!$D$57:$F$68,$B50)</f>
        <v>0</v>
      </c>
      <c r="G50" s="108">
        <f>COUNTIF(세부시간표!$D$75:$E$86,$B50)</f>
        <v>0</v>
      </c>
      <c r="H50" s="108">
        <f>COUNTIF(세부시간표!$D$91:$D$102,$B50)</f>
        <v>0</v>
      </c>
      <c r="I50" s="108">
        <f>COUNTIF(세부시간표!$D$109:$E$120,$B50)</f>
        <v>0</v>
      </c>
      <c r="J50" s="108">
        <f>COUNTIF(세부시간표!$G$110:$H$120,$B50)</f>
        <v>0</v>
      </c>
      <c r="K50" s="108">
        <f>COUNTIF(세부시간표!$D$143:$E$154,$B50)</f>
        <v>0</v>
      </c>
      <c r="L50" s="108">
        <f>COUNTIF(세부시간표!$H$143:$H$154,$B50)</f>
        <v>0</v>
      </c>
      <c r="M50" s="108">
        <f>COUNTIF(세부시간표!$F$177:$H$188,$B50)</f>
        <v>0</v>
      </c>
      <c r="N50" s="108">
        <f>COUNTIF(세부시간표!$D$195:$H$206,$B50)</f>
        <v>0</v>
      </c>
      <c r="O50" s="108">
        <f>COUNTIF(세부시간표!$D$214:$H$225,$B50)</f>
        <v>0</v>
      </c>
      <c r="P50" s="108">
        <f>COUNTIF(세부시간표!$D$231:$H$242,$B50)</f>
        <v>0</v>
      </c>
      <c r="Q50" s="108">
        <f>COUNTIF(세부시간표!$D$248:$H$261,$B50)</f>
        <v>0</v>
      </c>
      <c r="R50" s="108">
        <f>COUNTIF(세부시간표!$D$267:$H$278,$B50)</f>
        <v>0</v>
      </c>
      <c r="S50" s="108">
        <f>COUNTIF(세부시간표!$D$286:$H$297,$B50)</f>
        <v>0</v>
      </c>
      <c r="T50" s="108">
        <f>COUNTIF(세부시간표!$D$303:$H$314,$B50)</f>
        <v>0</v>
      </c>
      <c r="U50" s="108">
        <f>COUNTIF(세부시간표!$D$322:$H$333,$B50)</f>
        <v>0</v>
      </c>
      <c r="V50" s="108">
        <f>COUNTIF(세부시간표!$D$339:$H$350,$B50)</f>
        <v>0</v>
      </c>
      <c r="W50" s="108">
        <f>COUNTIF(세부시간표!$D$358:$H$369,$B50)</f>
        <v>0</v>
      </c>
      <c r="X50" s="108">
        <f>COUNTIF(세부시간표!$D$375:$H$386,$B50)</f>
        <v>0</v>
      </c>
      <c r="Y50" s="35">
        <f t="shared" si="9"/>
        <v>0</v>
      </c>
    </row>
    <row r="51" spans="1:28" ht="27" customHeight="1">
      <c r="A51" s="191"/>
      <c r="B51" s="107"/>
      <c r="C51" s="108">
        <f>COUNTIF(세부시간표!$D$7:$F$18,$B51)</f>
        <v>0</v>
      </c>
      <c r="D51" s="108">
        <f>COUNTIF(세부시간표!$E$23:$F$34,$B51)</f>
        <v>0</v>
      </c>
      <c r="E51" s="108">
        <f>COUNTIF(세부시간표!$D$41:$F$52,$B51)</f>
        <v>0</v>
      </c>
      <c r="F51" s="108">
        <f>COUNTIF(세부시간표!$D$57:$F$68,$B51)</f>
        <v>0</v>
      </c>
      <c r="G51" s="108">
        <f>COUNTIF(세부시간표!$D$75:$E$86,$B51)</f>
        <v>0</v>
      </c>
      <c r="H51" s="108">
        <f>COUNTIF(세부시간표!$D$91:$D$102,$B51)</f>
        <v>0</v>
      </c>
      <c r="I51" s="108">
        <f>COUNTIF(세부시간표!$D$109:$E$120,$B51)</f>
        <v>0</v>
      </c>
      <c r="J51" s="108">
        <f>COUNTIF(세부시간표!$G$110:$H$120,$B51)</f>
        <v>0</v>
      </c>
      <c r="K51" s="108">
        <f>COUNTIF(세부시간표!$D$143:$E$154,$B51)</f>
        <v>0</v>
      </c>
      <c r="L51" s="108">
        <f>COUNTIF(세부시간표!$H$143:$H$154,$B51)</f>
        <v>0</v>
      </c>
      <c r="M51" s="108">
        <f>COUNTIF(세부시간표!$F$177:$H$188,$B51)</f>
        <v>0</v>
      </c>
      <c r="N51" s="108">
        <f>COUNTIF(세부시간표!$D$195:$H$206,$B51)</f>
        <v>0</v>
      </c>
      <c r="O51" s="108">
        <f>COUNTIF(세부시간표!$D$214:$H$225,$B51)</f>
        <v>0</v>
      </c>
      <c r="P51" s="108">
        <f>COUNTIF(세부시간표!$D$231:$H$242,$B51)</f>
        <v>0</v>
      </c>
      <c r="Q51" s="108">
        <f>COUNTIF(세부시간표!$D$248:$H$261,$B51)</f>
        <v>0</v>
      </c>
      <c r="R51" s="108">
        <f>COUNTIF(세부시간표!$D$267:$H$278,$B51)</f>
        <v>0</v>
      </c>
      <c r="S51" s="108">
        <f>COUNTIF(세부시간표!$D$286:$H$297,$B51)</f>
        <v>0</v>
      </c>
      <c r="T51" s="108">
        <f>COUNTIF(세부시간표!$D$303:$H$314,$B51)</f>
        <v>0</v>
      </c>
      <c r="U51" s="108">
        <f>COUNTIF(세부시간표!$D$322:$H$333,$B51)</f>
        <v>0</v>
      </c>
      <c r="V51" s="108">
        <f>COUNTIF(세부시간표!$D$339:$H$350,$B51)</f>
        <v>0</v>
      </c>
      <c r="W51" s="108">
        <f>COUNTIF(세부시간표!$D$358:$H$369,$B51)</f>
        <v>0</v>
      </c>
      <c r="X51" s="108">
        <f>COUNTIF(세부시간표!$D$375:$H$386,$B51)</f>
        <v>0</v>
      </c>
      <c r="Y51" s="35">
        <f t="shared" si="9"/>
        <v>0</v>
      </c>
    </row>
    <row r="52" spans="1:28" ht="27" customHeight="1">
      <c r="A52" s="191"/>
      <c r="B52" s="107"/>
      <c r="C52" s="108">
        <f>COUNTIF(세부시간표!$D$7:$F$18,$B52)</f>
        <v>0</v>
      </c>
      <c r="D52" s="108">
        <f>COUNTIF(세부시간표!$E$23:$F$34,$B52)</f>
        <v>0</v>
      </c>
      <c r="E52" s="108">
        <f>COUNTIF(세부시간표!$D$41:$F$52,$B52)</f>
        <v>0</v>
      </c>
      <c r="F52" s="108">
        <f>COUNTIF(세부시간표!$D$57:$F$68,$B52)</f>
        <v>0</v>
      </c>
      <c r="G52" s="108">
        <f>COUNTIF(세부시간표!$D$75:$E$86,$B52)</f>
        <v>0</v>
      </c>
      <c r="H52" s="108">
        <f>COUNTIF(세부시간표!$D$91:$D$102,$B52)</f>
        <v>0</v>
      </c>
      <c r="I52" s="108">
        <f>COUNTIF(세부시간표!$D$109:$E$120,$B52)</f>
        <v>0</v>
      </c>
      <c r="J52" s="108">
        <f>COUNTIF(세부시간표!$G$110:$H$120,$B52)</f>
        <v>0</v>
      </c>
      <c r="K52" s="108">
        <f>COUNTIF(세부시간표!$D$143:$E$154,$B52)</f>
        <v>0</v>
      </c>
      <c r="L52" s="108">
        <f>COUNTIF(세부시간표!$H$143:$H$154,$B52)</f>
        <v>0</v>
      </c>
      <c r="M52" s="108">
        <f>COUNTIF(세부시간표!$F$177:$H$188,$B52)</f>
        <v>0</v>
      </c>
      <c r="N52" s="108">
        <f>COUNTIF(세부시간표!$D$195:$H$206,$B52)</f>
        <v>0</v>
      </c>
      <c r="O52" s="108">
        <f>COUNTIF(세부시간표!$D$214:$H$225,$B52)</f>
        <v>0</v>
      </c>
      <c r="P52" s="108">
        <f>COUNTIF(세부시간표!$D$231:$H$242,$B52)</f>
        <v>0</v>
      </c>
      <c r="Q52" s="108">
        <f>COUNTIF(세부시간표!$D$248:$H$261,$B52)</f>
        <v>0</v>
      </c>
      <c r="R52" s="108">
        <f>COUNTIF(세부시간표!$D$267:$H$278,$B52)</f>
        <v>0</v>
      </c>
      <c r="S52" s="108">
        <f>COUNTIF(세부시간표!$D$286:$H$297,$B52)</f>
        <v>0</v>
      </c>
      <c r="T52" s="108">
        <f>COUNTIF(세부시간표!$D$303:$H$314,$B52)</f>
        <v>0</v>
      </c>
      <c r="U52" s="108">
        <f>COUNTIF(세부시간표!$D$322:$H$333,$B52)</f>
        <v>0</v>
      </c>
      <c r="V52" s="108">
        <f>COUNTIF(세부시간표!$D$339:$H$350,$B52)</f>
        <v>0</v>
      </c>
      <c r="W52" s="108">
        <f>COUNTIF(세부시간표!$D$358:$H$369,$B52)</f>
        <v>0</v>
      </c>
      <c r="X52" s="108">
        <f>COUNTIF(세부시간표!$D$375:$H$386,$B52)</f>
        <v>0</v>
      </c>
      <c r="Y52" s="35">
        <f t="shared" si="9"/>
        <v>0</v>
      </c>
    </row>
    <row r="53" spans="1:28" ht="27" customHeight="1">
      <c r="A53" s="191"/>
      <c r="B53" s="107"/>
      <c r="C53" s="108">
        <f>COUNTIF(세부시간표!$D$7:$F$18,$B53)</f>
        <v>0</v>
      </c>
      <c r="D53" s="108">
        <f>COUNTIF(세부시간표!$E$23:$F$34,$B53)</f>
        <v>0</v>
      </c>
      <c r="E53" s="108">
        <f>COUNTIF(세부시간표!$D$41:$F$52,$B53)</f>
        <v>0</v>
      </c>
      <c r="F53" s="108">
        <f>COUNTIF(세부시간표!$D$57:$F$68,$B53)</f>
        <v>0</v>
      </c>
      <c r="G53" s="108">
        <f>COUNTIF(세부시간표!$D$75:$E$86,$B53)</f>
        <v>0</v>
      </c>
      <c r="H53" s="108">
        <f>COUNTIF(세부시간표!$D$91:$D$102,$B53)</f>
        <v>0</v>
      </c>
      <c r="I53" s="108">
        <f>COUNTIF(세부시간표!$D$109:$E$120,$B53)</f>
        <v>0</v>
      </c>
      <c r="J53" s="108">
        <f>COUNTIF(세부시간표!$G$110:$H$120,$B53)</f>
        <v>0</v>
      </c>
      <c r="K53" s="108">
        <f>COUNTIF(세부시간표!$D$143:$E$154,$B53)</f>
        <v>0</v>
      </c>
      <c r="L53" s="108">
        <f>COUNTIF(세부시간표!$H$143:$H$154,$B53)</f>
        <v>0</v>
      </c>
      <c r="M53" s="108">
        <f>COUNTIF(세부시간표!$F$177:$H$188,$B53)</f>
        <v>0</v>
      </c>
      <c r="N53" s="108">
        <f>COUNTIF(세부시간표!$D$195:$H$206,$B53)</f>
        <v>0</v>
      </c>
      <c r="O53" s="108">
        <f>COUNTIF(세부시간표!$D$214:$H$225,$B53)</f>
        <v>0</v>
      </c>
      <c r="P53" s="108">
        <f>COUNTIF(세부시간표!$D$231:$H$242,$B53)</f>
        <v>0</v>
      </c>
      <c r="Q53" s="108">
        <f>COUNTIF(세부시간표!$D$248:$H$261,$B53)</f>
        <v>0</v>
      </c>
      <c r="R53" s="108">
        <f>COUNTIF(세부시간표!$D$267:$H$278,$B53)</f>
        <v>0</v>
      </c>
      <c r="S53" s="108">
        <f>COUNTIF(세부시간표!$D$286:$H$297,$B53)</f>
        <v>0</v>
      </c>
      <c r="T53" s="108">
        <f>COUNTIF(세부시간표!$D$303:$H$314,$B53)</f>
        <v>0</v>
      </c>
      <c r="U53" s="108">
        <f>COUNTIF(세부시간표!$D$322:$H$333,$B53)</f>
        <v>0</v>
      </c>
      <c r="V53" s="108">
        <f>COUNTIF(세부시간표!$D$339:$H$350,$B53)</f>
        <v>0</v>
      </c>
      <c r="W53" s="108">
        <f>COUNTIF(세부시간표!$D$358:$H$369,$B53)</f>
        <v>0</v>
      </c>
      <c r="X53" s="108">
        <f>COUNTIF(세부시간표!$D$375:$H$386,$B53)</f>
        <v>0</v>
      </c>
      <c r="Y53" s="35">
        <f t="shared" si="9"/>
        <v>0</v>
      </c>
    </row>
    <row r="54" spans="1:28" ht="27" customHeight="1">
      <c r="A54" s="191"/>
      <c r="B54" s="107"/>
      <c r="C54" s="108">
        <f>COUNTIF(세부시간표!$D$7:$F$18,$B54)</f>
        <v>0</v>
      </c>
      <c r="D54" s="108">
        <f>COUNTIF(세부시간표!$E$23:$F$34,$B54)</f>
        <v>0</v>
      </c>
      <c r="E54" s="108">
        <f>COUNTIF(세부시간표!$D$41:$F$52,$B54)</f>
        <v>0</v>
      </c>
      <c r="F54" s="108">
        <f>COUNTIF(세부시간표!$D$57:$F$68,$B54)</f>
        <v>0</v>
      </c>
      <c r="G54" s="108">
        <f>COUNTIF(세부시간표!$D$75:$E$86,$B54)</f>
        <v>0</v>
      </c>
      <c r="H54" s="108">
        <f>COUNTIF(세부시간표!$D$91:$D$102,$B54)</f>
        <v>0</v>
      </c>
      <c r="I54" s="108">
        <f>COUNTIF(세부시간표!$D$109:$E$120,$B54)</f>
        <v>0</v>
      </c>
      <c r="J54" s="108">
        <f>COUNTIF(세부시간표!$G$110:$H$120,$B54)</f>
        <v>0</v>
      </c>
      <c r="K54" s="108">
        <f>COUNTIF(세부시간표!$D$143:$E$154,$B54)</f>
        <v>0</v>
      </c>
      <c r="L54" s="108">
        <f>COUNTIF(세부시간표!$H$143:$H$154,$B54)</f>
        <v>0</v>
      </c>
      <c r="M54" s="108">
        <f>COUNTIF(세부시간표!$F$177:$H$188,$B54)</f>
        <v>0</v>
      </c>
      <c r="N54" s="108">
        <f>COUNTIF(세부시간표!$D$195:$H$206,$B54)</f>
        <v>0</v>
      </c>
      <c r="O54" s="108">
        <f>COUNTIF(세부시간표!$D$214:$H$225,$B54)</f>
        <v>0</v>
      </c>
      <c r="P54" s="108">
        <f>COUNTIF(세부시간표!$D$231:$H$242,$B54)</f>
        <v>0</v>
      </c>
      <c r="Q54" s="108">
        <f>COUNTIF(세부시간표!$D$248:$H$261,$B54)</f>
        <v>0</v>
      </c>
      <c r="R54" s="108">
        <f>COUNTIF(세부시간표!$D$267:$H$278,$B54)</f>
        <v>0</v>
      </c>
      <c r="S54" s="108">
        <f>COUNTIF(세부시간표!$D$286:$H$297,$B54)</f>
        <v>0</v>
      </c>
      <c r="T54" s="108">
        <f>COUNTIF(세부시간표!$D$303:$H$314,$B54)</f>
        <v>0</v>
      </c>
      <c r="U54" s="108">
        <f>COUNTIF(세부시간표!$D$322:$H$333,$B54)</f>
        <v>0</v>
      </c>
      <c r="V54" s="108">
        <f>COUNTIF(세부시간표!$D$339:$H$350,$B54)</f>
        <v>0</v>
      </c>
      <c r="W54" s="108">
        <f>COUNTIF(세부시간표!$D$358:$H$369,$B54)</f>
        <v>0</v>
      </c>
      <c r="X54" s="108">
        <f>COUNTIF(세부시간표!$D$375:$H$386,$B54)</f>
        <v>0</v>
      </c>
      <c r="Y54" s="35">
        <f t="shared" si="9"/>
        <v>0</v>
      </c>
    </row>
    <row r="55" spans="1:28" ht="27" customHeight="1">
      <c r="A55" s="191"/>
      <c r="B55" s="107"/>
      <c r="C55" s="108">
        <f>COUNTIF(세부시간표!$D$7:$F$18,$B55)</f>
        <v>0</v>
      </c>
      <c r="D55" s="108">
        <f>COUNTIF(세부시간표!$E$23:$F$34,$B55)</f>
        <v>0</v>
      </c>
      <c r="E55" s="108">
        <f>COUNTIF(세부시간표!$D$41:$F$52,$B55)</f>
        <v>0</v>
      </c>
      <c r="F55" s="108">
        <f>COUNTIF(세부시간표!$D$57:$F$68,$B55)</f>
        <v>0</v>
      </c>
      <c r="G55" s="108">
        <f>COUNTIF(세부시간표!$D$75:$E$86,$B55)</f>
        <v>0</v>
      </c>
      <c r="H55" s="108">
        <f>COUNTIF(세부시간표!$D$91:$D$102,$B55)</f>
        <v>0</v>
      </c>
      <c r="I55" s="108">
        <f>COUNTIF(세부시간표!$D$109:$E$120,$B55)</f>
        <v>0</v>
      </c>
      <c r="J55" s="108">
        <f>COUNTIF(세부시간표!$G$110:$H$120,$B55)</f>
        <v>0</v>
      </c>
      <c r="K55" s="108">
        <f>COUNTIF(세부시간표!$D$143:$E$154,$B55)</f>
        <v>0</v>
      </c>
      <c r="L55" s="108">
        <f>COUNTIF(세부시간표!$H$143:$H$154,$B55)</f>
        <v>0</v>
      </c>
      <c r="M55" s="108">
        <f>COUNTIF(세부시간표!$F$177:$H$188,$B55)</f>
        <v>0</v>
      </c>
      <c r="N55" s="108">
        <f>COUNTIF(세부시간표!$D$195:$H$206,$B55)</f>
        <v>0</v>
      </c>
      <c r="O55" s="108">
        <f>COUNTIF(세부시간표!$D$214:$H$225,$B55)</f>
        <v>0</v>
      </c>
      <c r="P55" s="108">
        <f>COUNTIF(세부시간표!$D$231:$H$242,$B55)</f>
        <v>0</v>
      </c>
      <c r="Q55" s="108">
        <f>COUNTIF(세부시간표!$D$248:$H$261,$B55)</f>
        <v>0</v>
      </c>
      <c r="R55" s="108">
        <f>COUNTIF(세부시간표!$D$267:$H$278,$B55)</f>
        <v>0</v>
      </c>
      <c r="S55" s="108">
        <f>COUNTIF(세부시간표!$D$286:$H$297,$B55)</f>
        <v>0</v>
      </c>
      <c r="T55" s="108">
        <f>COUNTIF(세부시간표!$D$303:$H$314,$B55)</f>
        <v>0</v>
      </c>
      <c r="U55" s="108">
        <f>COUNTIF(세부시간표!$D$322:$H$333,$B55)</f>
        <v>0</v>
      </c>
      <c r="V55" s="108">
        <f>COUNTIF(세부시간표!$D$339:$H$350,$B55)</f>
        <v>0</v>
      </c>
      <c r="W55" s="108">
        <f>COUNTIF(세부시간표!$D$358:$H$369,$B55)</f>
        <v>0</v>
      </c>
      <c r="X55" s="108">
        <f>COUNTIF(세부시간표!$D$375:$H$386,$B55)</f>
        <v>0</v>
      </c>
      <c r="Y55" s="35">
        <f t="shared" si="9"/>
        <v>0</v>
      </c>
    </row>
    <row r="56" spans="1:28" ht="27" customHeight="1">
      <c r="A56" s="191"/>
      <c r="B56" s="107"/>
      <c r="C56" s="108">
        <f>COUNTIF(세부시간표!$D$7:$F$18,$B56)</f>
        <v>0</v>
      </c>
      <c r="D56" s="108">
        <f>COUNTIF(세부시간표!$E$23:$F$34,$B56)</f>
        <v>0</v>
      </c>
      <c r="E56" s="108">
        <f>COUNTIF(세부시간표!$D$41:$F$52,$B56)</f>
        <v>0</v>
      </c>
      <c r="F56" s="108">
        <f>COUNTIF(세부시간표!$D$57:$F$68,$B56)</f>
        <v>0</v>
      </c>
      <c r="G56" s="108">
        <f>COUNTIF(세부시간표!$D$75:$E$86,$B56)</f>
        <v>0</v>
      </c>
      <c r="H56" s="108">
        <f>COUNTIF(세부시간표!$D$91:$D$102,$B56)</f>
        <v>0</v>
      </c>
      <c r="I56" s="108">
        <f>COUNTIF(세부시간표!$D$109:$E$120,$B56)</f>
        <v>0</v>
      </c>
      <c r="J56" s="108">
        <f>COUNTIF(세부시간표!$G$110:$H$120,$B56)</f>
        <v>0</v>
      </c>
      <c r="K56" s="108">
        <f>COUNTIF(세부시간표!$D$143:$E$154,$B56)</f>
        <v>0</v>
      </c>
      <c r="L56" s="108">
        <f>COUNTIF(세부시간표!$H$143:$H$154,$B56)</f>
        <v>0</v>
      </c>
      <c r="M56" s="108">
        <f>COUNTIF(세부시간표!$F$177:$H$188,$B56)</f>
        <v>0</v>
      </c>
      <c r="N56" s="108">
        <f>COUNTIF(세부시간표!$D$195:$H$206,$B56)</f>
        <v>0</v>
      </c>
      <c r="O56" s="108">
        <f>COUNTIF(세부시간표!$D$214:$H$225,$B56)</f>
        <v>0</v>
      </c>
      <c r="P56" s="108">
        <f>COUNTIF(세부시간표!$D$231:$H$242,$B56)</f>
        <v>0</v>
      </c>
      <c r="Q56" s="108">
        <f>COUNTIF(세부시간표!$D$248:$H$261,$B56)</f>
        <v>0</v>
      </c>
      <c r="R56" s="108">
        <f>COUNTIF(세부시간표!$D$267:$H$278,$B56)</f>
        <v>0</v>
      </c>
      <c r="S56" s="108">
        <f>COUNTIF(세부시간표!$D$286:$H$297,$B56)</f>
        <v>0</v>
      </c>
      <c r="T56" s="108">
        <f>COUNTIF(세부시간표!$D$303:$H$314,$B56)</f>
        <v>0</v>
      </c>
      <c r="U56" s="108">
        <f>COUNTIF(세부시간표!$D$322:$H$333,$B56)</f>
        <v>0</v>
      </c>
      <c r="V56" s="108">
        <f>COUNTIF(세부시간표!$D$339:$H$350,$B56)</f>
        <v>0</v>
      </c>
      <c r="W56" s="108">
        <f>COUNTIF(세부시간표!$D$358:$H$369,$B56)</f>
        <v>0</v>
      </c>
      <c r="X56" s="108">
        <f>COUNTIF(세부시간표!$D$375:$H$386,$B56)</f>
        <v>0</v>
      </c>
      <c r="Y56" s="35">
        <f t="shared" si="9"/>
        <v>0</v>
      </c>
    </row>
    <row r="57" spans="1:28" ht="27" customHeight="1">
      <c r="A57" s="191"/>
      <c r="B57" s="82"/>
      <c r="C57" s="108">
        <f>COUNTIF(세부시간표!$D$7:$F$18,$B57)</f>
        <v>0</v>
      </c>
      <c r="D57" s="108">
        <f>COUNTIF(세부시간표!$E$23:$F$34,$B57)</f>
        <v>0</v>
      </c>
      <c r="E57" s="108">
        <f>COUNTIF(세부시간표!$D$41:$F$52,$B57)</f>
        <v>0</v>
      </c>
      <c r="F57" s="108">
        <f>COUNTIF(세부시간표!$D$57:$F$68,$B57)</f>
        <v>0</v>
      </c>
      <c r="G57" s="108">
        <f>COUNTIF(세부시간표!$D$75:$E$86,$B57)</f>
        <v>0</v>
      </c>
      <c r="H57" s="108">
        <f>COUNTIF(세부시간표!$D$91:$D$102,$B57)</f>
        <v>0</v>
      </c>
      <c r="I57" s="108">
        <f>COUNTIF(세부시간표!$D$109:$E$120,$B57)</f>
        <v>0</v>
      </c>
      <c r="J57" s="108">
        <f>COUNTIF(세부시간표!$G$110:$H$120,$B57)</f>
        <v>0</v>
      </c>
      <c r="K57" s="108">
        <f>COUNTIF(세부시간표!$D$143:$E$154,$B57)</f>
        <v>0</v>
      </c>
      <c r="L57" s="108">
        <f>COUNTIF(세부시간표!$H$143:$H$154,$B57)</f>
        <v>0</v>
      </c>
      <c r="M57" s="108">
        <f>COUNTIF(세부시간표!$F$177:$H$188,$B57)</f>
        <v>0</v>
      </c>
      <c r="N57" s="108">
        <f>COUNTIF(세부시간표!$D$195:$H$206,$B57)</f>
        <v>0</v>
      </c>
      <c r="O57" s="108">
        <f>COUNTIF(세부시간표!$D$214:$H$225,$B57)</f>
        <v>0</v>
      </c>
      <c r="P57" s="108">
        <f>COUNTIF(세부시간표!$D$231:$H$242,$B57)</f>
        <v>0</v>
      </c>
      <c r="Q57" s="108">
        <f>COUNTIF(세부시간표!$D$248:$H$261,$B57)</f>
        <v>0</v>
      </c>
      <c r="R57" s="108">
        <f>COUNTIF(세부시간표!$D$267:$H$278,$B57)</f>
        <v>0</v>
      </c>
      <c r="S57" s="108">
        <f>COUNTIF(세부시간표!$D$286:$H$297,$B57)</f>
        <v>0</v>
      </c>
      <c r="T57" s="108">
        <f>COUNTIF(세부시간표!$D$303:$H$314,$B57)</f>
        <v>0</v>
      </c>
      <c r="U57" s="108">
        <f>COUNTIF(세부시간표!$D$322:$H$333,$B57)</f>
        <v>0</v>
      </c>
      <c r="V57" s="108">
        <f>COUNTIF(세부시간표!$D$339:$H$350,$B57)</f>
        <v>0</v>
      </c>
      <c r="W57" s="108">
        <f>COUNTIF(세부시간표!$D$358:$H$369,$B57)</f>
        <v>0</v>
      </c>
      <c r="X57" s="108">
        <f>COUNTIF(세부시간표!$D$375:$H$386,$B57)</f>
        <v>0</v>
      </c>
      <c r="Y57" s="35">
        <f t="shared" si="9"/>
        <v>0</v>
      </c>
    </row>
    <row r="58" spans="1:28" ht="27" customHeight="1">
      <c r="A58" s="191"/>
      <c r="B58" s="82"/>
      <c r="C58" s="108">
        <f>COUNTIF(세부시간표!$D$7:$F$18,$B58)</f>
        <v>0</v>
      </c>
      <c r="D58" s="108">
        <f>COUNTIF(세부시간표!$E$23:$F$34,$B58)</f>
        <v>0</v>
      </c>
      <c r="E58" s="108">
        <f>COUNTIF(세부시간표!$D$41:$F$52,$B58)</f>
        <v>0</v>
      </c>
      <c r="F58" s="108">
        <f>COUNTIF(세부시간표!$D$57:$F$68,$B58)</f>
        <v>0</v>
      </c>
      <c r="G58" s="108">
        <f>COUNTIF(세부시간표!$D$75:$E$86,$B58)</f>
        <v>0</v>
      </c>
      <c r="H58" s="108">
        <f>COUNTIF(세부시간표!$D$91:$D$102,$B58)</f>
        <v>0</v>
      </c>
      <c r="I58" s="108">
        <f>COUNTIF(세부시간표!$D$109:$E$120,$B58)</f>
        <v>0</v>
      </c>
      <c r="J58" s="108">
        <f>COUNTIF(세부시간표!$G$110:$H$120,$B58)</f>
        <v>0</v>
      </c>
      <c r="K58" s="108">
        <f>COUNTIF(세부시간표!$D$143:$E$154,$B58)</f>
        <v>0</v>
      </c>
      <c r="L58" s="108">
        <f>COUNTIF(세부시간표!$H$143:$H$154,$B58)</f>
        <v>0</v>
      </c>
      <c r="M58" s="108">
        <f>COUNTIF(세부시간표!$F$177:$H$188,$B58)</f>
        <v>0</v>
      </c>
      <c r="N58" s="108">
        <f>COUNTIF(세부시간표!$D$195:$H$206,$B58)</f>
        <v>0</v>
      </c>
      <c r="O58" s="108">
        <f>COUNTIF(세부시간표!$D$214:$H$225,$B58)</f>
        <v>0</v>
      </c>
      <c r="P58" s="108">
        <f>COUNTIF(세부시간표!$D$231:$H$242,$B58)</f>
        <v>0</v>
      </c>
      <c r="Q58" s="108">
        <f>COUNTIF(세부시간표!$D$248:$H$261,$B58)</f>
        <v>0</v>
      </c>
      <c r="R58" s="108">
        <f>COUNTIF(세부시간표!$D$267:$H$278,$B58)</f>
        <v>0</v>
      </c>
      <c r="S58" s="108">
        <f>COUNTIF(세부시간표!$D$286:$H$297,$B58)</f>
        <v>0</v>
      </c>
      <c r="T58" s="108">
        <f>COUNTIF(세부시간표!$D$303:$H$314,$B58)</f>
        <v>0</v>
      </c>
      <c r="U58" s="108">
        <f>COUNTIF(세부시간표!$D$322:$H$333,$B58)</f>
        <v>0</v>
      </c>
      <c r="V58" s="108">
        <f>COUNTIF(세부시간표!$D$339:$H$350,$B58)</f>
        <v>0</v>
      </c>
      <c r="W58" s="108">
        <f>COUNTIF(세부시간표!$D$358:$H$369,$B58)</f>
        <v>0</v>
      </c>
      <c r="X58" s="108">
        <f>COUNTIF(세부시간표!$D$375:$H$386,$B58)</f>
        <v>0</v>
      </c>
      <c r="Y58" s="35">
        <f t="shared" si="9"/>
        <v>0</v>
      </c>
    </row>
    <row r="59" spans="1:28" ht="27" customHeight="1">
      <c r="A59" s="191"/>
      <c r="B59" s="82"/>
      <c r="C59" s="15">
        <f>COUNTIF(세부시간표!$D$7:$F$18,$B59)</f>
        <v>0</v>
      </c>
      <c r="D59" s="15">
        <f>COUNTIF(세부시간표!$E$23:$F$34,$B59)</f>
        <v>0</v>
      </c>
      <c r="E59" s="15">
        <f>COUNTIF(세부시간표!$D$41:$F$52,$B59)</f>
        <v>0</v>
      </c>
      <c r="F59" s="15">
        <f>COUNTIF(세부시간표!$D$57:$F$68,$B59)</f>
        <v>0</v>
      </c>
      <c r="G59" s="15">
        <f>COUNTIF(세부시간표!$D$75:$E$86,$B59)</f>
        <v>0</v>
      </c>
      <c r="H59" s="15">
        <f>COUNTIF(세부시간표!$D$91:$D$102,$B59)</f>
        <v>0</v>
      </c>
      <c r="I59" s="15">
        <f>COUNTIF(세부시간표!$D$109:$E$120,$B59)</f>
        <v>0</v>
      </c>
      <c r="J59" s="15">
        <f>COUNTIF(세부시간표!$G$110:$H$120,$B59)</f>
        <v>0</v>
      </c>
      <c r="K59" s="15">
        <f>COUNTIF(세부시간표!$D$143:$E$154,$B59)</f>
        <v>0</v>
      </c>
      <c r="L59" s="15">
        <f>COUNTIF(세부시간표!$H$143:$H$154,$B59)</f>
        <v>0</v>
      </c>
      <c r="M59" s="15">
        <f>COUNTIF(세부시간표!$F$177:$H$188,$B59)</f>
        <v>0</v>
      </c>
      <c r="N59" s="15">
        <f>COUNTIF(세부시간표!$D$195:$H$206,$B59)</f>
        <v>0</v>
      </c>
      <c r="O59" s="15">
        <f>COUNTIF(세부시간표!$D$214:$H$225,$B59)</f>
        <v>0</v>
      </c>
      <c r="P59" s="15">
        <f>COUNTIF(세부시간표!$D$231:$H$242,$B59)</f>
        <v>0</v>
      </c>
      <c r="Q59" s="15">
        <f>COUNTIF(세부시간표!$D$248:$H$261,$B59)</f>
        <v>0</v>
      </c>
      <c r="R59" s="15">
        <f>COUNTIF(세부시간표!$D$267:$H$278,$B59)</f>
        <v>0</v>
      </c>
      <c r="S59" s="15">
        <f>COUNTIF(세부시간표!$D$286:$H$297,$B59)</f>
        <v>0</v>
      </c>
      <c r="T59" s="15">
        <f>COUNTIF(세부시간표!$D$303:$H$314,$B59)</f>
        <v>0</v>
      </c>
      <c r="U59" s="15">
        <f>COUNTIF(세부시간표!$D$322:$H$333,$B59)</f>
        <v>0</v>
      </c>
      <c r="V59" s="15">
        <f>COUNTIF(세부시간표!$D$339:$H$350,$B59)</f>
        <v>0</v>
      </c>
      <c r="W59" s="15">
        <f>COUNTIF(세부시간표!$D$358:$H$369,$B59)</f>
        <v>0</v>
      </c>
      <c r="X59" s="15">
        <f>COUNTIF(세부시간표!$D$375:$H$386,$B59)</f>
        <v>0</v>
      </c>
      <c r="Y59" s="35">
        <f t="shared" ref="Y59:Y62" si="10">SUM(C59:X59)</f>
        <v>0</v>
      </c>
    </row>
    <row r="60" spans="1:28" ht="27" customHeight="1">
      <c r="A60" s="191"/>
      <c r="B60" s="82"/>
      <c r="C60" s="15">
        <f>COUNTIF(세부시간표!$D$7:$F$18,$B60)</f>
        <v>0</v>
      </c>
      <c r="D60" s="15">
        <f>COUNTIF(세부시간표!$E$23:$F$34,$B60)</f>
        <v>0</v>
      </c>
      <c r="E60" s="15">
        <f>COUNTIF(세부시간표!$D$41:$F$52,$B60)</f>
        <v>0</v>
      </c>
      <c r="F60" s="15">
        <f>COUNTIF(세부시간표!$D$57:$F$68,$B60)</f>
        <v>0</v>
      </c>
      <c r="G60" s="15">
        <f>COUNTIF(세부시간표!$D$75:$E$86,$B60)</f>
        <v>0</v>
      </c>
      <c r="H60" s="15">
        <f>COUNTIF(세부시간표!$D$91:$D$102,$B60)</f>
        <v>0</v>
      </c>
      <c r="I60" s="15">
        <f>COUNTIF(세부시간표!$D$109:$E$120,$B60)</f>
        <v>0</v>
      </c>
      <c r="J60" s="15">
        <f>COUNTIF(세부시간표!$G$110:$H$120,$B60)</f>
        <v>0</v>
      </c>
      <c r="K60" s="15">
        <f>COUNTIF(세부시간표!$D$143:$E$154,$B60)</f>
        <v>0</v>
      </c>
      <c r="L60" s="15">
        <f>COUNTIF(세부시간표!$H$143:$H$154,$B60)</f>
        <v>0</v>
      </c>
      <c r="M60" s="15">
        <f>COUNTIF(세부시간표!$F$177:$H$188,$B60)</f>
        <v>0</v>
      </c>
      <c r="N60" s="15">
        <f>COUNTIF(세부시간표!$D$195:$H$206,$B60)</f>
        <v>0</v>
      </c>
      <c r="O60" s="15">
        <f>COUNTIF(세부시간표!$D$214:$H$225,$B60)</f>
        <v>0</v>
      </c>
      <c r="P60" s="15">
        <f>COUNTIF(세부시간표!$D$231:$H$242,$B60)</f>
        <v>0</v>
      </c>
      <c r="Q60" s="15">
        <f>COUNTIF(세부시간표!$D$248:$H$261,$B60)</f>
        <v>0</v>
      </c>
      <c r="R60" s="15">
        <f>COUNTIF(세부시간표!$D$267:$H$278,$B60)</f>
        <v>0</v>
      </c>
      <c r="S60" s="15">
        <f>COUNTIF(세부시간표!$D$286:$H$297,$B60)</f>
        <v>0</v>
      </c>
      <c r="T60" s="15">
        <f>COUNTIF(세부시간표!$D$303:$H$314,$B60)</f>
        <v>0</v>
      </c>
      <c r="U60" s="15">
        <f>COUNTIF(세부시간표!$D$322:$H$333,$B60)</f>
        <v>0</v>
      </c>
      <c r="V60" s="15">
        <f>COUNTIF(세부시간표!$D$339:$H$350,$B60)</f>
        <v>0</v>
      </c>
      <c r="W60" s="15">
        <f>COUNTIF(세부시간표!$D$358:$H$369,$B60)</f>
        <v>0</v>
      </c>
      <c r="X60" s="15">
        <f>COUNTIF(세부시간표!$D$375:$H$386,$B60)</f>
        <v>0</v>
      </c>
      <c r="Y60" s="35">
        <f t="shared" si="10"/>
        <v>0</v>
      </c>
    </row>
    <row r="61" spans="1:28" ht="27" customHeight="1">
      <c r="A61" s="191"/>
      <c r="B61" s="82"/>
      <c r="C61" s="15">
        <f>COUNTIF(세부시간표!$D$7:$F$18,$B61)</f>
        <v>0</v>
      </c>
      <c r="D61" s="15">
        <f>COUNTIF(세부시간표!$E$23:$F$34,$B61)</f>
        <v>0</v>
      </c>
      <c r="E61" s="15">
        <f>COUNTIF(세부시간표!$D$41:$F$52,$B61)</f>
        <v>0</v>
      </c>
      <c r="F61" s="15">
        <f>COUNTIF(세부시간표!$D$57:$F$68,$B61)</f>
        <v>0</v>
      </c>
      <c r="G61" s="15">
        <f>COUNTIF(세부시간표!$D$75:$E$86,$B61)</f>
        <v>0</v>
      </c>
      <c r="H61" s="15">
        <f>COUNTIF(세부시간표!$D$91:$D$102,$B61)</f>
        <v>0</v>
      </c>
      <c r="I61" s="15">
        <f>COUNTIF(세부시간표!$D$109:$E$120,$B61)</f>
        <v>0</v>
      </c>
      <c r="J61" s="15">
        <f>COUNTIF(세부시간표!$G$110:$H$120,$B61)</f>
        <v>0</v>
      </c>
      <c r="K61" s="15">
        <f>COUNTIF(세부시간표!$D$143:$E$154,$B61)</f>
        <v>0</v>
      </c>
      <c r="L61" s="15">
        <f>COUNTIF(세부시간표!$H$143:$H$154,$B61)</f>
        <v>0</v>
      </c>
      <c r="M61" s="15">
        <f>COUNTIF(세부시간표!$F$177:$H$188,$B61)</f>
        <v>0</v>
      </c>
      <c r="N61" s="15">
        <f>COUNTIF(세부시간표!$D$195:$H$206,$B61)</f>
        <v>0</v>
      </c>
      <c r="O61" s="15">
        <f>COUNTIF(세부시간표!$D$214:$H$225,$B61)</f>
        <v>0</v>
      </c>
      <c r="P61" s="15">
        <f>COUNTIF(세부시간표!$D$231:$H$242,$B61)</f>
        <v>0</v>
      </c>
      <c r="Q61" s="15">
        <f>COUNTIF(세부시간표!$D$248:$H$261,$B61)</f>
        <v>0</v>
      </c>
      <c r="R61" s="15">
        <f>COUNTIF(세부시간표!$D$267:$H$278,$B61)</f>
        <v>0</v>
      </c>
      <c r="S61" s="15">
        <f>COUNTIF(세부시간표!$D$286:$H$297,$B61)</f>
        <v>0</v>
      </c>
      <c r="T61" s="15">
        <f>COUNTIF(세부시간표!$D$303:$H$314,$B61)</f>
        <v>0</v>
      </c>
      <c r="U61" s="15">
        <f>COUNTIF(세부시간표!$D$322:$H$333,$B61)</f>
        <v>0</v>
      </c>
      <c r="V61" s="15">
        <f>COUNTIF(세부시간표!$D$339:$H$350,$B61)</f>
        <v>0</v>
      </c>
      <c r="W61" s="15">
        <f>COUNTIF(세부시간표!$D$358:$H$369,$B61)</f>
        <v>0</v>
      </c>
      <c r="X61" s="15">
        <f>COUNTIF(세부시간표!$D$375:$H$386,$B61)</f>
        <v>0</v>
      </c>
      <c r="Y61" s="35">
        <f t="shared" si="10"/>
        <v>0</v>
      </c>
    </row>
    <row r="62" spans="1:28" ht="27" customHeight="1" thickBot="1">
      <c r="A62" s="191"/>
      <c r="B62" s="83"/>
      <c r="C62" s="36">
        <f>COUNTIF(세부시간표!$D$7:$F$18,$B62)</f>
        <v>0</v>
      </c>
      <c r="D62" s="36">
        <f>COUNTIF(세부시간표!$E$23:$F$34,$B62)</f>
        <v>0</v>
      </c>
      <c r="E62" s="36">
        <f>COUNTIF(세부시간표!$D$41:$F$52,$B62)</f>
        <v>0</v>
      </c>
      <c r="F62" s="36">
        <f>COUNTIF(세부시간표!$D$57:$F$68,$B62)</f>
        <v>0</v>
      </c>
      <c r="G62" s="36">
        <f>COUNTIF(세부시간표!$D$75:$E$86,$B62)</f>
        <v>0</v>
      </c>
      <c r="H62" s="36">
        <f>COUNTIF(세부시간표!$D$91:$D$102,$B62)</f>
        <v>0</v>
      </c>
      <c r="I62" s="36">
        <f>COUNTIF(세부시간표!$D$109:$E$120,$B62)</f>
        <v>0</v>
      </c>
      <c r="J62" s="36">
        <f>COUNTIF(세부시간표!$G$110:$H$120,$B62)</f>
        <v>0</v>
      </c>
      <c r="K62" s="36">
        <f>COUNTIF(세부시간표!$D$143:$E$154,$B62)</f>
        <v>0</v>
      </c>
      <c r="L62" s="36">
        <f>COUNTIF(세부시간표!$H$143:$H$154,$B62)</f>
        <v>0</v>
      </c>
      <c r="M62" s="36">
        <f>COUNTIF(세부시간표!$F$177:$H$188,$B62)</f>
        <v>0</v>
      </c>
      <c r="N62" s="36">
        <f>COUNTIF(세부시간표!$D$195:$H$206,$B62)</f>
        <v>0</v>
      </c>
      <c r="O62" s="36">
        <f>COUNTIF(세부시간표!$D$214:$H$225,$B62)</f>
        <v>0</v>
      </c>
      <c r="P62" s="36">
        <f>COUNTIF(세부시간표!$D$231:$H$242,$B62)</f>
        <v>0</v>
      </c>
      <c r="Q62" s="36">
        <f>COUNTIF(세부시간표!$D$248:$H$261,$B62)</f>
        <v>0</v>
      </c>
      <c r="R62" s="36">
        <f>COUNTIF(세부시간표!$D$267:$H$278,$B62)</f>
        <v>0</v>
      </c>
      <c r="S62" s="36">
        <f>COUNTIF(세부시간표!$D$286:$H$297,$B62)</f>
        <v>0</v>
      </c>
      <c r="T62" s="36">
        <f>COUNTIF(세부시간표!$D$303:$H$314,$B62)</f>
        <v>0</v>
      </c>
      <c r="U62" s="36">
        <f>COUNTIF(세부시간표!$D$322:$H$333,$B62)</f>
        <v>0</v>
      </c>
      <c r="V62" s="36">
        <f>COUNTIF(세부시간표!$D$339:$H$350,$B62)</f>
        <v>0</v>
      </c>
      <c r="W62" s="36">
        <f>COUNTIF(세부시간표!$D$358:$H$369,$B62)</f>
        <v>0</v>
      </c>
      <c r="X62" s="36">
        <f>COUNTIF(세부시간표!$D$375:$H$386,$B62)</f>
        <v>0</v>
      </c>
      <c r="Y62" s="39">
        <f t="shared" si="10"/>
        <v>0</v>
      </c>
    </row>
    <row r="63" spans="1:28" ht="27" customHeight="1" thickTop="1" thickBot="1">
      <c r="A63" s="192"/>
      <c r="B63" s="86" t="s">
        <v>15</v>
      </c>
      <c r="C63" s="38">
        <f t="shared" ref="C63:X63" si="11">SUM(C44:C62)</f>
        <v>5</v>
      </c>
      <c r="D63" s="38">
        <f t="shared" si="11"/>
        <v>2</v>
      </c>
      <c r="E63" s="38">
        <f t="shared" si="11"/>
        <v>0</v>
      </c>
      <c r="F63" s="38">
        <f t="shared" si="11"/>
        <v>0</v>
      </c>
      <c r="G63" s="38">
        <f t="shared" si="11"/>
        <v>0</v>
      </c>
      <c r="H63" s="38">
        <f t="shared" si="11"/>
        <v>5</v>
      </c>
      <c r="I63" s="38">
        <f t="shared" si="11"/>
        <v>2</v>
      </c>
      <c r="J63" s="38">
        <f t="shared" si="11"/>
        <v>0</v>
      </c>
      <c r="K63" s="38">
        <f t="shared" si="11"/>
        <v>0</v>
      </c>
      <c r="L63" s="38">
        <f t="shared" si="11"/>
        <v>0</v>
      </c>
      <c r="M63" s="38">
        <f t="shared" si="11"/>
        <v>0</v>
      </c>
      <c r="N63" s="38">
        <f t="shared" si="11"/>
        <v>0</v>
      </c>
      <c r="O63" s="38">
        <f t="shared" si="11"/>
        <v>0</v>
      </c>
      <c r="P63" s="38">
        <f t="shared" si="11"/>
        <v>0</v>
      </c>
      <c r="Q63" s="38">
        <f t="shared" si="11"/>
        <v>0</v>
      </c>
      <c r="R63" s="38">
        <f t="shared" si="11"/>
        <v>0</v>
      </c>
      <c r="S63" s="38">
        <f t="shared" si="11"/>
        <v>0</v>
      </c>
      <c r="T63" s="38">
        <f t="shared" si="11"/>
        <v>0</v>
      </c>
      <c r="U63" s="38">
        <f t="shared" si="11"/>
        <v>0</v>
      </c>
      <c r="V63" s="38">
        <f t="shared" si="11"/>
        <v>0</v>
      </c>
      <c r="W63" s="38">
        <f t="shared" si="11"/>
        <v>0</v>
      </c>
      <c r="X63" s="38">
        <f t="shared" si="11"/>
        <v>0</v>
      </c>
      <c r="Y63" s="42">
        <f>SUM(C63:X63)</f>
        <v>14</v>
      </c>
      <c r="Z63" s="42"/>
      <c r="AA63" s="42">
        <f t="shared" ref="AA63" si="12">SUM(E63:Z63)</f>
        <v>21</v>
      </c>
      <c r="AB63" s="42"/>
    </row>
    <row r="64" spans="1:28" ht="27" hidden="1" customHeight="1" thickBot="1">
      <c r="A64" s="207" t="s">
        <v>0</v>
      </c>
      <c r="B64" s="208"/>
      <c r="C64" s="104"/>
      <c r="D64" s="211" t="e">
        <f>SUM(D13:H13,D36:H36,#REF!)</f>
        <v>#REF!</v>
      </c>
      <c r="E64" s="212"/>
      <c r="F64" s="212"/>
      <c r="G64" s="212"/>
      <c r="H64" s="213"/>
      <c r="I64" s="211" t="e">
        <f>SUM(I13:L13,I36:L36,#REF!)</f>
        <v>#REF!</v>
      </c>
      <c r="J64" s="212"/>
      <c r="K64" s="212"/>
      <c r="L64" s="213"/>
      <c r="M64" s="211" t="e">
        <f>SUM(M13:P13,M36:P36,#REF!)</f>
        <v>#REF!</v>
      </c>
      <c r="N64" s="212"/>
      <c r="O64" s="212"/>
      <c r="P64" s="213"/>
      <c r="Q64" s="211" t="e">
        <f>SUM(Q13:U13,Q36:U36,#REF!)</f>
        <v>#REF!</v>
      </c>
      <c r="R64" s="212"/>
      <c r="S64" s="212"/>
      <c r="T64" s="212"/>
      <c r="U64" s="213"/>
      <c r="V64" s="211" t="e">
        <f>SUM(V13:X13,V36:X36,#REF!)</f>
        <v>#REF!</v>
      </c>
      <c r="W64" s="212"/>
      <c r="X64" s="213"/>
      <c r="Y64" s="27" t="e">
        <f>SUM(C64:X64)</f>
        <v>#REF!</v>
      </c>
      <c r="Z64" s="25"/>
    </row>
    <row r="65" spans="1:25" ht="27" hidden="1" customHeight="1" thickBot="1">
      <c r="A65" s="28"/>
      <c r="B65" s="18" t="s">
        <v>9</v>
      </c>
      <c r="C65" s="104"/>
      <c r="D65" s="211">
        <f>SUM(D9:H9)</f>
        <v>0</v>
      </c>
      <c r="E65" s="212"/>
      <c r="F65" s="212"/>
      <c r="G65" s="212"/>
      <c r="H65" s="213"/>
      <c r="I65" s="211">
        <f>SUM(I9:L9)</f>
        <v>0</v>
      </c>
      <c r="J65" s="212"/>
      <c r="K65" s="212"/>
      <c r="L65" s="213"/>
      <c r="M65" s="211">
        <f>SUM(M9:P9)</f>
        <v>0</v>
      </c>
      <c r="N65" s="212"/>
      <c r="O65" s="212"/>
      <c r="P65" s="213"/>
      <c r="Q65" s="211">
        <f>SUM(Q9:U9)</f>
        <v>0</v>
      </c>
      <c r="R65" s="212"/>
      <c r="S65" s="212"/>
      <c r="T65" s="212"/>
      <c r="U65" s="213"/>
      <c r="V65" s="211">
        <f>SUM(V9:X9)</f>
        <v>0</v>
      </c>
      <c r="W65" s="212"/>
      <c r="X65" s="213"/>
      <c r="Y65" s="27" t="e">
        <f>SUM(Y13,#REF!,Y36,#REF!,#REF!)</f>
        <v>#REF!</v>
      </c>
    </row>
    <row r="66" spans="1:25">
      <c r="A66" s="29"/>
      <c r="B66" s="1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25">
      <c r="A67" s="29"/>
      <c r="B67" s="1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1:25">
      <c r="A68" s="29"/>
      <c r="B68" s="1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</row>
    <row r="69" spans="1:25">
      <c r="A69" s="29"/>
      <c r="B69" s="1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</row>
    <row r="70" spans="1:25">
      <c r="A70" s="29"/>
      <c r="B70" s="1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1:25">
      <c r="A71" s="29"/>
      <c r="B71" s="1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1:25">
      <c r="A72" s="29"/>
      <c r="B72" s="1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25">
      <c r="A73" s="29"/>
      <c r="B73" s="1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25">
      <c r="A74" s="29"/>
      <c r="B74" s="1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</row>
    <row r="75" spans="1:25">
      <c r="A75" s="29"/>
      <c r="B75" s="1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25">
      <c r="A76" s="29"/>
      <c r="B76" s="1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</row>
    <row r="77" spans="1:25">
      <c r="A77" s="29"/>
      <c r="B77" s="1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</row>
    <row r="78" spans="1:25">
      <c r="A78" s="29"/>
      <c r="B78" s="1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</row>
    <row r="79" spans="1:25">
      <c r="A79" s="29"/>
      <c r="B79" s="1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</row>
    <row r="80" spans="1:25">
      <c r="A80" s="29"/>
      <c r="B80" s="1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</row>
    <row r="81" spans="1:24">
      <c r="A81" s="29"/>
      <c r="B81" s="1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</row>
    <row r="82" spans="1:24">
      <c r="A82" s="29"/>
      <c r="B82" s="1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</row>
    <row r="83" spans="1:24">
      <c r="A83" s="29"/>
      <c r="B83" s="1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</row>
    <row r="84" spans="1:24">
      <c r="A84" s="29"/>
      <c r="B84" s="1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</row>
    <row r="85" spans="1:24">
      <c r="A85" s="29"/>
      <c r="B85" s="1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</row>
    <row r="86" spans="1:24">
      <c r="A86" s="29"/>
      <c r="B86" s="1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</row>
    <row r="87" spans="1:24">
      <c r="A87" s="29"/>
      <c r="B87" s="1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</row>
    <row r="88" spans="1:24">
      <c r="A88" s="29"/>
      <c r="B88" s="1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</row>
    <row r="89" spans="1:24">
      <c r="A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</row>
    <row r="90" spans="1:24">
      <c r="A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</row>
    <row r="91" spans="1:24">
      <c r="A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</row>
    <row r="92" spans="1:24">
      <c r="A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</row>
    <row r="93" spans="1:24">
      <c r="A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</row>
    <row r="94" spans="1:24">
      <c r="A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</row>
    <row r="95" spans="1:24">
      <c r="A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</row>
    <row r="96" spans="1:24">
      <c r="A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</row>
    <row r="97" spans="1:24">
      <c r="A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</row>
    <row r="98" spans="1:24">
      <c r="A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</row>
    <row r="99" spans="1:24">
      <c r="A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</row>
    <row r="100" spans="1:24">
      <c r="A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</row>
    <row r="101" spans="1:24">
      <c r="A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</row>
    <row r="102" spans="1:24">
      <c r="A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</row>
    <row r="103" spans="1:24">
      <c r="A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</row>
    <row r="104" spans="1:24">
      <c r="A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</row>
    <row r="105" spans="1:24">
      <c r="A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</row>
    <row r="106" spans="1:24">
      <c r="A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</row>
    <row r="107" spans="1:24">
      <c r="A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</row>
    <row r="108" spans="1:24">
      <c r="A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</row>
    <row r="109" spans="1:24">
      <c r="A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</row>
    <row r="110" spans="1:24">
      <c r="A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</row>
    <row r="111" spans="1:24">
      <c r="A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</row>
    <row r="112" spans="1:24">
      <c r="A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</row>
    <row r="113" spans="1:24">
      <c r="A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</row>
    <row r="114" spans="1:24">
      <c r="A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</row>
    <row r="115" spans="1:24">
      <c r="A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</row>
    <row r="116" spans="1:24">
      <c r="A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</row>
    <row r="117" spans="1:24">
      <c r="A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</row>
    <row r="118" spans="1:24">
      <c r="A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</row>
    <row r="119" spans="1:24">
      <c r="A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</row>
    <row r="120" spans="1:24">
      <c r="A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</row>
    <row r="121" spans="1:24">
      <c r="A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</row>
    <row r="122" spans="1:24">
      <c r="A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</row>
    <row r="123" spans="1:24">
      <c r="A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</row>
    <row r="124" spans="1:24">
      <c r="A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</row>
    <row r="125" spans="1:24">
      <c r="A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</row>
    <row r="126" spans="1:24">
      <c r="A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</row>
    <row r="127" spans="1:24">
      <c r="A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</row>
    <row r="128" spans="1:24">
      <c r="A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</row>
    <row r="129" spans="1:24">
      <c r="A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</row>
    <row r="130" spans="1:24">
      <c r="A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</row>
    <row r="131" spans="1:24">
      <c r="A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</row>
    <row r="132" spans="1:24">
      <c r="A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</row>
    <row r="133" spans="1:24">
      <c r="A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</row>
    <row r="134" spans="1:24">
      <c r="A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</row>
    <row r="135" spans="1:24">
      <c r="A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</row>
    <row r="136" spans="1:24">
      <c r="A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</row>
    <row r="137" spans="1:24">
      <c r="A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</row>
    <row r="138" spans="1:24">
      <c r="A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</row>
    <row r="139" spans="1:24">
      <c r="A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</row>
    <row r="140" spans="1:24">
      <c r="A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</row>
    <row r="141" spans="1:24">
      <c r="A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</row>
    <row r="142" spans="1:24">
      <c r="A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</row>
    <row r="143" spans="1:24">
      <c r="A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</row>
    <row r="144" spans="1:24">
      <c r="A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</row>
    <row r="145" spans="1:24">
      <c r="A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</row>
    <row r="146" spans="1:24">
      <c r="A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</row>
    <row r="147" spans="1:24">
      <c r="A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</row>
    <row r="148" spans="1:24">
      <c r="A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</row>
    <row r="149" spans="1:24">
      <c r="A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</row>
    <row r="150" spans="1:24">
      <c r="A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</row>
    <row r="151" spans="1:24">
      <c r="A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</row>
    <row r="152" spans="1:24">
      <c r="A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</row>
    <row r="153" spans="1:24">
      <c r="A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</row>
    <row r="154" spans="1:24">
      <c r="A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</row>
    <row r="155" spans="1:24">
      <c r="A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</row>
    <row r="156" spans="1:24">
      <c r="A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</row>
    <row r="157" spans="1:24">
      <c r="A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</row>
    <row r="158" spans="1:24">
      <c r="A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</row>
    <row r="159" spans="1:24">
      <c r="A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</row>
    <row r="160" spans="1:24">
      <c r="A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</row>
    <row r="161" spans="1:24">
      <c r="A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</row>
    <row r="162" spans="1:24">
      <c r="A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</row>
    <row r="163" spans="1:24">
      <c r="A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</row>
    <row r="164" spans="1:24">
      <c r="A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</row>
    <row r="165" spans="1:24">
      <c r="A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</row>
    <row r="166" spans="1:24">
      <c r="A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</row>
    <row r="167" spans="1:24">
      <c r="A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</row>
    <row r="168" spans="1:24">
      <c r="A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</row>
    <row r="169" spans="1:24">
      <c r="A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</row>
    <row r="170" spans="1:24">
      <c r="A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</row>
    <row r="171" spans="1:24">
      <c r="A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</row>
    <row r="172" spans="1:24">
      <c r="A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</row>
    <row r="173" spans="1:24">
      <c r="A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</row>
    <row r="174" spans="1:24">
      <c r="A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</row>
    <row r="175" spans="1:24">
      <c r="A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</row>
    <row r="176" spans="1:24">
      <c r="A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</row>
    <row r="177" spans="1:24">
      <c r="A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</row>
    <row r="178" spans="1:24">
      <c r="A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</row>
    <row r="179" spans="1:24">
      <c r="A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</row>
    <row r="180" spans="1:24">
      <c r="A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</row>
    <row r="181" spans="1:24">
      <c r="A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</row>
    <row r="182" spans="1:24">
      <c r="A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</row>
    <row r="183" spans="1:24">
      <c r="A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</row>
    <row r="184" spans="1:24">
      <c r="A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</row>
    <row r="185" spans="1:24">
      <c r="A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</row>
    <row r="186" spans="1:24">
      <c r="A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</row>
    <row r="187" spans="1:24">
      <c r="A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</row>
    <row r="188" spans="1:24">
      <c r="A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</row>
    <row r="189" spans="1:24">
      <c r="A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</row>
    <row r="190" spans="1:24">
      <c r="A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</row>
    <row r="191" spans="1:24">
      <c r="A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</row>
    <row r="192" spans="1:24">
      <c r="A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</row>
    <row r="193" spans="1:24">
      <c r="A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</row>
    <row r="194" spans="1:24">
      <c r="A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</row>
    <row r="195" spans="1:24">
      <c r="A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</row>
    <row r="196" spans="1:24">
      <c r="A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</row>
    <row r="197" spans="1:24">
      <c r="A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</row>
    <row r="198" spans="1:24">
      <c r="A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</row>
    <row r="199" spans="1:24">
      <c r="A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</row>
    <row r="200" spans="1:24">
      <c r="A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</row>
    <row r="201" spans="1:24">
      <c r="A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</row>
    <row r="202" spans="1:24">
      <c r="A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</row>
    <row r="203" spans="1:24">
      <c r="A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</row>
    <row r="204" spans="1:24">
      <c r="A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</row>
    <row r="205" spans="1:24">
      <c r="A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</row>
    <row r="206" spans="1:24">
      <c r="A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</row>
    <row r="207" spans="1:24">
      <c r="A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</row>
    <row r="208" spans="1:24">
      <c r="A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</row>
  </sheetData>
  <mergeCells count="26">
    <mergeCell ref="A64:B64"/>
    <mergeCell ref="A10:B10"/>
    <mergeCell ref="A3:B3"/>
    <mergeCell ref="V65:X65"/>
    <mergeCell ref="V64:X64"/>
    <mergeCell ref="D65:H65"/>
    <mergeCell ref="I65:L65"/>
    <mergeCell ref="M65:P65"/>
    <mergeCell ref="Q65:U65"/>
    <mergeCell ref="D64:H64"/>
    <mergeCell ref="I64:L64"/>
    <mergeCell ref="M64:P64"/>
    <mergeCell ref="Q64:U64"/>
    <mergeCell ref="A1:Y1"/>
    <mergeCell ref="A44:A63"/>
    <mergeCell ref="A2:B2"/>
    <mergeCell ref="D2:H2"/>
    <mergeCell ref="I2:L2"/>
    <mergeCell ref="M2:Q2"/>
    <mergeCell ref="A8:B8"/>
    <mergeCell ref="A11:A13"/>
    <mergeCell ref="A14:A36"/>
    <mergeCell ref="A37:A43"/>
    <mergeCell ref="R2:U2"/>
    <mergeCell ref="V2:X2"/>
    <mergeCell ref="Y2:Y6"/>
  </mergeCells>
  <phoneticPr fontId="1" type="noConversion"/>
  <printOptions horizontalCentered="1"/>
  <pageMargins left="0.15748031496062992" right="0.15748031496062992" top="0.78740157480314965" bottom="0.27559055118110237" header="0.31496062992125984" footer="0.23622047244094491"/>
  <pageSetup paperSize="9" scale="28" orientation="landscape" r:id="rId1"/>
  <rowBreaks count="1" manualBreakCount="1">
    <brk id="63" max="3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86"/>
  <sheetViews>
    <sheetView tabSelected="1" view="pageBreakPreview" topLeftCell="A82" zoomScale="85" zoomScaleNormal="85" zoomScaleSheetLayoutView="85" workbookViewId="0">
      <selection activeCell="H96" sqref="H96"/>
    </sheetView>
  </sheetViews>
  <sheetFormatPr defaultColWidth="8.875" defaultRowHeight="13.5"/>
  <cols>
    <col min="1" max="1" width="4.375" style="2" customWidth="1"/>
    <col min="2" max="2" width="7.75" style="2" customWidth="1"/>
    <col min="3" max="3" width="15.625" style="2" customWidth="1"/>
    <col min="4" max="8" width="16.125" style="2" customWidth="1"/>
    <col min="9" max="9" width="19.75" style="2" customWidth="1"/>
    <col min="10" max="222" width="8.875" style="2"/>
    <col min="223" max="223" width="3.25" style="2" customWidth="1"/>
    <col min="224" max="224" width="7.75" style="2" customWidth="1"/>
    <col min="225" max="225" width="15.75" style="2" customWidth="1"/>
    <col min="226" max="226" width="2.75" style="2" customWidth="1"/>
    <col min="227" max="227" width="15.75" style="2" customWidth="1"/>
    <col min="228" max="228" width="2.75" style="2" customWidth="1"/>
    <col min="229" max="229" width="15.75" style="2" customWidth="1"/>
    <col min="230" max="230" width="2.75" style="2" customWidth="1"/>
    <col min="231" max="231" width="16.375" style="2" customWidth="1"/>
    <col min="232" max="232" width="2.75" style="2" customWidth="1"/>
    <col min="233" max="233" width="16.5" style="2" customWidth="1"/>
    <col min="234" max="234" width="2.75" style="2" customWidth="1"/>
    <col min="235" max="16384" width="8.875" style="2"/>
  </cols>
  <sheetData>
    <row r="1" spans="1:14" s="1" customFormat="1" ht="45" customHeight="1" thickBot="1">
      <c r="A1" s="227" t="str">
        <f>YEAR(D5) &amp; "년 " &amp; MONTH(D5) &amp; "월" &amp;" " &amp; WEEKNUM(D5,2)-WEEKNUM(D5-DAY(D5)+1,2) &amp; "주차시간표"</f>
        <v>2022년 11월 1주차시간표</v>
      </c>
      <c r="B1" s="227"/>
      <c r="C1" s="227"/>
      <c r="D1" s="227"/>
      <c r="E1" s="227"/>
      <c r="F1" s="227"/>
      <c r="G1" s="227"/>
      <c r="H1" s="227"/>
    </row>
    <row r="2" spans="1:14" s="1" customFormat="1" ht="30" customHeight="1">
      <c r="A2" s="228" t="s">
        <v>23</v>
      </c>
      <c r="B2" s="229"/>
      <c r="C2" s="251" t="s">
        <v>115</v>
      </c>
      <c r="D2" s="252"/>
      <c r="E2" s="253"/>
      <c r="F2" s="105" t="s">
        <v>25</v>
      </c>
      <c r="G2" s="230" t="s">
        <v>116</v>
      </c>
      <c r="H2" s="233"/>
    </row>
    <row r="3" spans="1:14" s="1" customFormat="1" ht="30" customHeight="1" thickBot="1">
      <c r="A3" s="234" t="s">
        <v>21</v>
      </c>
      <c r="B3" s="235"/>
      <c r="C3" s="254" t="s">
        <v>120</v>
      </c>
      <c r="D3" s="255"/>
      <c r="E3" s="256"/>
      <c r="F3" s="106" t="s">
        <v>22</v>
      </c>
      <c r="G3" s="239" t="s">
        <v>34</v>
      </c>
      <c r="H3" s="240"/>
    </row>
    <row r="4" spans="1:14" ht="5.0999999999999996" customHeight="1" thickBot="1">
      <c r="A4" s="3"/>
      <c r="B4" s="3"/>
      <c r="C4" s="3"/>
      <c r="D4" s="3"/>
      <c r="E4" s="3"/>
      <c r="F4" s="214"/>
      <c r="G4" s="214"/>
      <c r="H4" s="214"/>
    </row>
    <row r="5" spans="1:14" ht="15" customHeight="1">
      <c r="A5" s="243" t="s">
        <v>1</v>
      </c>
      <c r="B5" s="245" t="s">
        <v>2</v>
      </c>
      <c r="C5" s="245" t="s">
        <v>24</v>
      </c>
      <c r="D5" s="130">
        <v>44872</v>
      </c>
      <c r="E5" s="130">
        <f>D5+1</f>
        <v>44873</v>
      </c>
      <c r="F5" s="130">
        <f t="shared" ref="F5:H5" si="0">E5+1</f>
        <v>44874</v>
      </c>
      <c r="G5" s="130">
        <f t="shared" si="0"/>
        <v>44875</v>
      </c>
      <c r="H5" s="166">
        <f t="shared" si="0"/>
        <v>44876</v>
      </c>
      <c r="J5" s="46"/>
    </row>
    <row r="6" spans="1:14" ht="15" customHeight="1">
      <c r="A6" s="244"/>
      <c r="B6" s="246"/>
      <c r="C6" s="246"/>
      <c r="D6" s="131" t="s">
        <v>110</v>
      </c>
      <c r="E6" s="131" t="s">
        <v>111</v>
      </c>
      <c r="F6" s="131" t="s">
        <v>112</v>
      </c>
      <c r="G6" s="131" t="s">
        <v>113</v>
      </c>
      <c r="H6" s="132" t="s">
        <v>108</v>
      </c>
      <c r="J6" s="47"/>
    </row>
    <row r="7" spans="1:14" ht="30" customHeight="1" thickBot="1">
      <c r="A7" s="247">
        <v>1</v>
      </c>
      <c r="B7" s="248" t="s">
        <v>117</v>
      </c>
      <c r="C7" s="133" t="s">
        <v>18</v>
      </c>
      <c r="D7" s="134"/>
      <c r="E7" s="167"/>
      <c r="F7" s="175" t="s">
        <v>43</v>
      </c>
      <c r="G7" s="135" t="s">
        <v>43</v>
      </c>
      <c r="H7" s="173" t="s">
        <v>42</v>
      </c>
    </row>
    <row r="8" spans="1:14" ht="53.25" customHeight="1">
      <c r="A8" s="247"/>
      <c r="B8" s="248"/>
      <c r="C8" s="133" t="s">
        <v>19</v>
      </c>
      <c r="D8" s="136"/>
      <c r="E8" s="167"/>
      <c r="F8" s="176" t="s">
        <v>44</v>
      </c>
      <c r="G8" s="137" t="s">
        <v>44</v>
      </c>
      <c r="H8" s="137" t="s">
        <v>98</v>
      </c>
      <c r="I8" s="128" t="s">
        <v>48</v>
      </c>
      <c r="N8" s="47"/>
    </row>
    <row r="9" spans="1:14" ht="20.100000000000001" customHeight="1">
      <c r="A9" s="247"/>
      <c r="B9" s="248"/>
      <c r="C9" s="133" t="s">
        <v>20</v>
      </c>
      <c r="D9" s="139"/>
      <c r="E9" s="167"/>
      <c r="F9" s="177" t="s">
        <v>36</v>
      </c>
      <c r="G9" s="140" t="s">
        <v>36</v>
      </c>
      <c r="H9" s="140" t="s">
        <v>35</v>
      </c>
      <c r="I9" s="129" t="s">
        <v>49</v>
      </c>
      <c r="N9" s="47"/>
    </row>
    <row r="10" spans="1:14" ht="20.100000000000001" customHeight="1">
      <c r="A10" s="247"/>
      <c r="B10" s="248"/>
      <c r="C10" s="133" t="s">
        <v>22</v>
      </c>
      <c r="D10" s="139"/>
      <c r="E10" s="167"/>
      <c r="F10" s="177" t="s">
        <v>33</v>
      </c>
      <c r="G10" s="140" t="s">
        <v>34</v>
      </c>
      <c r="H10" s="140" t="s">
        <v>33</v>
      </c>
      <c r="I10" s="129" t="s">
        <v>50</v>
      </c>
    </row>
    <row r="11" spans="1:14" ht="30" customHeight="1">
      <c r="A11" s="247">
        <v>2</v>
      </c>
      <c r="B11" s="248" t="s">
        <v>118</v>
      </c>
      <c r="C11" s="133" t="s">
        <v>18</v>
      </c>
      <c r="D11" s="134"/>
      <c r="E11" s="167"/>
      <c r="F11" s="175" t="s">
        <v>43</v>
      </c>
      <c r="G11" s="135" t="s">
        <v>82</v>
      </c>
      <c r="H11" s="135" t="s">
        <v>82</v>
      </c>
      <c r="I11" s="2" t="s">
        <v>53</v>
      </c>
    </row>
    <row r="12" spans="1:14" ht="53.25" customHeight="1">
      <c r="A12" s="247"/>
      <c r="B12" s="248"/>
      <c r="C12" s="133" t="s">
        <v>19</v>
      </c>
      <c r="D12" s="172"/>
      <c r="E12" s="167"/>
      <c r="F12" s="176" t="s">
        <v>44</v>
      </c>
      <c r="G12" s="137" t="s">
        <v>49</v>
      </c>
      <c r="H12" s="137" t="s">
        <v>94</v>
      </c>
      <c r="I12" s="2" t="s">
        <v>51</v>
      </c>
    </row>
    <row r="13" spans="1:14" ht="20.100000000000001" customHeight="1">
      <c r="A13" s="247"/>
      <c r="B13" s="248"/>
      <c r="C13" s="133" t="s">
        <v>20</v>
      </c>
      <c r="D13" s="139"/>
      <c r="E13" s="167"/>
      <c r="F13" s="177" t="s">
        <v>36</v>
      </c>
      <c r="G13" s="140" t="s">
        <v>36</v>
      </c>
      <c r="H13" s="140" t="s">
        <v>35</v>
      </c>
      <c r="I13" s="2" t="s">
        <v>52</v>
      </c>
    </row>
    <row r="14" spans="1:14" ht="20.100000000000001" customHeight="1">
      <c r="A14" s="247"/>
      <c r="B14" s="248"/>
      <c r="C14" s="133" t="s">
        <v>22</v>
      </c>
      <c r="D14" s="139"/>
      <c r="E14" s="167"/>
      <c r="F14" s="177" t="s">
        <v>33</v>
      </c>
      <c r="G14" s="140" t="s">
        <v>34</v>
      </c>
      <c r="H14" s="140" t="s">
        <v>33</v>
      </c>
    </row>
    <row r="15" spans="1:14" ht="30" customHeight="1">
      <c r="A15" s="247">
        <v>3</v>
      </c>
      <c r="B15" s="248" t="s">
        <v>119</v>
      </c>
      <c r="C15" s="133" t="s">
        <v>18</v>
      </c>
      <c r="D15" s="134"/>
      <c r="E15" s="167"/>
      <c r="F15" s="175" t="s">
        <v>81</v>
      </c>
      <c r="G15" s="135" t="s">
        <v>82</v>
      </c>
      <c r="H15" s="135" t="s">
        <v>80</v>
      </c>
      <c r="I15" s="90" t="s">
        <v>54</v>
      </c>
    </row>
    <row r="16" spans="1:14" ht="53.25" customHeight="1">
      <c r="A16" s="247"/>
      <c r="B16" s="248"/>
      <c r="C16" s="133" t="s">
        <v>19</v>
      </c>
      <c r="D16" s="136"/>
      <c r="E16" s="167"/>
      <c r="F16" s="176" t="s">
        <v>99</v>
      </c>
      <c r="G16" s="137" t="s">
        <v>99</v>
      </c>
      <c r="H16" s="137" t="s">
        <v>100</v>
      </c>
      <c r="I16" s="90" t="s">
        <v>55</v>
      </c>
    </row>
    <row r="17" spans="1:14" ht="20.100000000000001" customHeight="1">
      <c r="A17" s="247"/>
      <c r="B17" s="248"/>
      <c r="C17" s="133" t="s">
        <v>20</v>
      </c>
      <c r="D17" s="139"/>
      <c r="E17" s="167"/>
      <c r="F17" s="177" t="s">
        <v>36</v>
      </c>
      <c r="G17" s="140" t="s">
        <v>36</v>
      </c>
      <c r="H17" s="140" t="s">
        <v>35</v>
      </c>
      <c r="I17" s="91" t="s">
        <v>56</v>
      </c>
    </row>
    <row r="18" spans="1:14" ht="20.100000000000001" customHeight="1" thickBot="1">
      <c r="A18" s="249"/>
      <c r="B18" s="250"/>
      <c r="C18" s="143" t="s">
        <v>22</v>
      </c>
      <c r="D18" s="144"/>
      <c r="E18" s="168"/>
      <c r="F18" s="178" t="s">
        <v>34</v>
      </c>
      <c r="G18" s="145" t="s">
        <v>34</v>
      </c>
      <c r="H18" s="145" t="s">
        <v>33</v>
      </c>
      <c r="I18" s="91" t="s">
        <v>57</v>
      </c>
    </row>
    <row r="19" spans="1:14" s="1" customFormat="1" ht="45" customHeight="1">
      <c r="A19" s="241" t="str">
        <f>YEAR(D21) &amp; "년 " &amp; MONTH(D21) &amp; "월" &amp;" " &amp; WEEKNUM(D21,2)-WEEKNUM(D21-DAY(D21)+1,2) &amp; "주차시간표"</f>
        <v>2022년 11월 2주차시간표</v>
      </c>
      <c r="B19" s="241"/>
      <c r="C19" s="241"/>
      <c r="D19" s="241"/>
      <c r="E19" s="241"/>
      <c r="F19" s="241"/>
      <c r="G19" s="241"/>
      <c r="H19" s="241"/>
      <c r="I19" s="90" t="s">
        <v>58</v>
      </c>
    </row>
    <row r="20" spans="1:14" ht="5.0999999999999996" customHeight="1" thickBot="1">
      <c r="A20" s="3"/>
      <c r="B20" s="3"/>
      <c r="C20" s="3"/>
      <c r="D20" s="3"/>
      <c r="E20" s="3"/>
      <c r="F20" s="242"/>
      <c r="G20" s="242"/>
      <c r="H20" s="242"/>
    </row>
    <row r="21" spans="1:14" ht="15" customHeight="1">
      <c r="A21" s="243" t="s">
        <v>1</v>
      </c>
      <c r="B21" s="245" t="s">
        <v>2</v>
      </c>
      <c r="C21" s="245" t="s">
        <v>24</v>
      </c>
      <c r="D21" s="147">
        <f>D5+7</f>
        <v>44879</v>
      </c>
      <c r="E21" s="130">
        <f t="shared" ref="E21:H21" si="1">E5+7</f>
        <v>44880</v>
      </c>
      <c r="F21" s="130">
        <f t="shared" si="1"/>
        <v>44881</v>
      </c>
      <c r="G21" s="130">
        <f t="shared" si="1"/>
        <v>44882</v>
      </c>
      <c r="H21" s="166">
        <f t="shared" si="1"/>
        <v>44883</v>
      </c>
      <c r="I21" s="92" t="s">
        <v>59</v>
      </c>
      <c r="J21" s="46"/>
    </row>
    <row r="22" spans="1:14" ht="15" customHeight="1">
      <c r="A22" s="244"/>
      <c r="B22" s="246"/>
      <c r="C22" s="246"/>
      <c r="D22" s="148" t="s">
        <v>40</v>
      </c>
      <c r="E22" s="131" t="s">
        <v>41</v>
      </c>
      <c r="F22" s="131" t="s">
        <v>37</v>
      </c>
      <c r="G22" s="131" t="s">
        <v>38</v>
      </c>
      <c r="H22" s="132" t="s">
        <v>85</v>
      </c>
      <c r="J22" s="47"/>
    </row>
    <row r="23" spans="1:14" ht="29.25" customHeight="1">
      <c r="A23" s="247">
        <v>1</v>
      </c>
      <c r="B23" s="248" t="str">
        <f>$B$7</f>
        <v>14:00
~
14:50</v>
      </c>
      <c r="C23" s="133" t="s">
        <v>18</v>
      </c>
      <c r="D23" s="135" t="s">
        <v>42</v>
      </c>
      <c r="E23" s="135" t="s">
        <v>42</v>
      </c>
      <c r="F23" s="175" t="s">
        <v>42</v>
      </c>
      <c r="G23" s="155" t="s">
        <v>82</v>
      </c>
      <c r="H23" s="155" t="s">
        <v>82</v>
      </c>
      <c r="I23" s="90" t="s">
        <v>60</v>
      </c>
    </row>
    <row r="24" spans="1:14" ht="53.25" customHeight="1">
      <c r="A24" s="247"/>
      <c r="B24" s="248"/>
      <c r="C24" s="133" t="s">
        <v>19</v>
      </c>
      <c r="D24" s="137" t="s">
        <v>98</v>
      </c>
      <c r="E24" s="137" t="s">
        <v>98</v>
      </c>
      <c r="F24" s="176" t="s">
        <v>98</v>
      </c>
      <c r="G24" s="155" t="s">
        <v>95</v>
      </c>
      <c r="H24" s="155" t="s">
        <v>96</v>
      </c>
      <c r="I24" s="2" t="s">
        <v>61</v>
      </c>
      <c r="N24" s="47"/>
    </row>
    <row r="25" spans="1:14" ht="20.100000000000001" customHeight="1">
      <c r="A25" s="247"/>
      <c r="B25" s="248"/>
      <c r="C25" s="133" t="s">
        <v>20</v>
      </c>
      <c r="D25" s="140" t="s">
        <v>36</v>
      </c>
      <c r="E25" s="140" t="s">
        <v>35</v>
      </c>
      <c r="F25" s="177" t="s">
        <v>35</v>
      </c>
      <c r="G25" s="140" t="s">
        <v>35</v>
      </c>
      <c r="H25" s="140" t="s">
        <v>35</v>
      </c>
      <c r="I25" s="2" t="s">
        <v>73</v>
      </c>
      <c r="N25" s="47"/>
    </row>
    <row r="26" spans="1:14" ht="20.100000000000001" customHeight="1">
      <c r="A26" s="247"/>
      <c r="B26" s="248"/>
      <c r="C26" s="133" t="s">
        <v>22</v>
      </c>
      <c r="D26" s="140" t="s">
        <v>33</v>
      </c>
      <c r="E26" s="140" t="s">
        <v>33</v>
      </c>
      <c r="F26" s="177" t="s">
        <v>33</v>
      </c>
      <c r="G26" s="140" t="s">
        <v>33</v>
      </c>
      <c r="H26" s="140" t="s">
        <v>33</v>
      </c>
    </row>
    <row r="27" spans="1:14" ht="30" customHeight="1">
      <c r="A27" s="247">
        <v>2</v>
      </c>
      <c r="B27" s="248" t="str">
        <f>$B$11</f>
        <v>15:00
~
15:50</v>
      </c>
      <c r="C27" s="133" t="s">
        <v>18</v>
      </c>
      <c r="D27" s="135" t="s">
        <v>82</v>
      </c>
      <c r="E27" s="135" t="s">
        <v>82</v>
      </c>
      <c r="F27" s="175" t="s">
        <v>82</v>
      </c>
      <c r="G27" s="155" t="s">
        <v>82</v>
      </c>
      <c r="H27" s="135" t="s">
        <v>82</v>
      </c>
    </row>
    <row r="28" spans="1:14" ht="53.25" customHeight="1">
      <c r="A28" s="247"/>
      <c r="B28" s="248"/>
      <c r="C28" s="133" t="s">
        <v>19</v>
      </c>
      <c r="D28" s="137" t="s">
        <v>54</v>
      </c>
      <c r="E28" s="137" t="s">
        <v>99</v>
      </c>
      <c r="F28" s="176" t="s">
        <v>50</v>
      </c>
      <c r="G28" s="155" t="s">
        <v>101</v>
      </c>
      <c r="H28" s="137" t="s">
        <v>99</v>
      </c>
    </row>
    <row r="29" spans="1:14" ht="20.100000000000001" customHeight="1">
      <c r="A29" s="247"/>
      <c r="B29" s="248"/>
      <c r="C29" s="133" t="s">
        <v>20</v>
      </c>
      <c r="D29" s="140" t="s">
        <v>35</v>
      </c>
      <c r="E29" s="140" t="s">
        <v>35</v>
      </c>
      <c r="F29" s="177" t="s">
        <v>35</v>
      </c>
      <c r="G29" s="140" t="s">
        <v>35</v>
      </c>
      <c r="H29" s="140" t="s">
        <v>35</v>
      </c>
    </row>
    <row r="30" spans="1:14" ht="20.100000000000001" customHeight="1">
      <c r="A30" s="247"/>
      <c r="B30" s="248"/>
      <c r="C30" s="133" t="s">
        <v>22</v>
      </c>
      <c r="D30" s="140" t="s">
        <v>33</v>
      </c>
      <c r="E30" s="140" t="s">
        <v>33</v>
      </c>
      <c r="F30" s="177" t="s">
        <v>33</v>
      </c>
      <c r="G30" s="140" t="s">
        <v>33</v>
      </c>
      <c r="H30" s="140" t="s">
        <v>33</v>
      </c>
    </row>
    <row r="31" spans="1:14" ht="30" customHeight="1">
      <c r="A31" s="247">
        <v>3</v>
      </c>
      <c r="B31" s="248" t="s">
        <v>114</v>
      </c>
      <c r="C31" s="133" t="s">
        <v>18</v>
      </c>
      <c r="D31" s="135" t="s">
        <v>81</v>
      </c>
      <c r="E31" s="135" t="s">
        <v>82</v>
      </c>
      <c r="F31" s="175" t="s">
        <v>82</v>
      </c>
      <c r="G31" s="135" t="s">
        <v>82</v>
      </c>
      <c r="H31" s="135" t="s">
        <v>82</v>
      </c>
    </row>
    <row r="32" spans="1:14" ht="53.25" customHeight="1">
      <c r="A32" s="247"/>
      <c r="B32" s="248"/>
      <c r="C32" s="133" t="s">
        <v>19</v>
      </c>
      <c r="D32" s="137" t="s">
        <v>50</v>
      </c>
      <c r="E32" s="137" t="s">
        <v>94</v>
      </c>
      <c r="F32" s="176" t="s">
        <v>99</v>
      </c>
      <c r="G32" s="137" t="s">
        <v>94</v>
      </c>
      <c r="H32" s="137" t="s">
        <v>99</v>
      </c>
    </row>
    <row r="33" spans="1:14" ht="20.100000000000001" customHeight="1">
      <c r="A33" s="247"/>
      <c r="B33" s="248"/>
      <c r="C33" s="133" t="s">
        <v>20</v>
      </c>
      <c r="D33" s="140" t="s">
        <v>36</v>
      </c>
      <c r="E33" s="140" t="s">
        <v>35</v>
      </c>
      <c r="F33" s="177" t="s">
        <v>35</v>
      </c>
      <c r="G33" s="140" t="s">
        <v>35</v>
      </c>
      <c r="H33" s="140" t="s">
        <v>35</v>
      </c>
    </row>
    <row r="34" spans="1:14" ht="20.100000000000001" customHeight="1" thickBot="1">
      <c r="A34" s="249"/>
      <c r="B34" s="250"/>
      <c r="C34" s="143" t="s">
        <v>22</v>
      </c>
      <c r="D34" s="145" t="s">
        <v>33</v>
      </c>
      <c r="E34" s="145" t="s">
        <v>33</v>
      </c>
      <c r="F34" s="179" t="s">
        <v>33</v>
      </c>
      <c r="G34" s="145" t="s">
        <v>34</v>
      </c>
      <c r="H34" s="145" t="s">
        <v>33</v>
      </c>
    </row>
    <row r="35" spans="1:14" s="1" customFormat="1" ht="45" customHeight="1" thickBot="1">
      <c r="A35" s="227" t="str">
        <f>YEAR(D39) &amp; "년 " &amp; MONTH(D39) &amp; "월" &amp;" " &amp; WEEKNUM(D39,2)-WEEKNUM(D39-DAY(D39)+1,2) &amp; "주차시간표"</f>
        <v>2022년 11월 3주차시간표</v>
      </c>
      <c r="B35" s="227"/>
      <c r="C35" s="227"/>
      <c r="D35" s="227"/>
      <c r="E35" s="227"/>
      <c r="F35" s="227"/>
      <c r="G35" s="227"/>
      <c r="H35" s="227"/>
    </row>
    <row r="36" spans="1:14" s="1" customFormat="1" ht="30" customHeight="1">
      <c r="A36" s="228" t="s">
        <v>23</v>
      </c>
      <c r="B36" s="229"/>
      <c r="C36" s="251" t="str">
        <f>$C$2</f>
        <v>반찬조리실무과정 8회</v>
      </c>
      <c r="D36" s="252"/>
      <c r="E36" s="253"/>
      <c r="F36" s="105" t="s">
        <v>25</v>
      </c>
      <c r="G36" s="230" t="str">
        <f>$G$2</f>
        <v>14:00~17:00</v>
      </c>
      <c r="H36" s="233"/>
    </row>
    <row r="37" spans="1:14" s="1" customFormat="1" ht="30" customHeight="1" thickBot="1">
      <c r="A37" s="234" t="s">
        <v>21</v>
      </c>
      <c r="B37" s="235"/>
      <c r="C37" s="254" t="str">
        <f>$C$3</f>
        <v>2022.11.09~2023.01.11 (총훈련일46일, 138시간)</v>
      </c>
      <c r="D37" s="255"/>
      <c r="E37" s="256"/>
      <c r="F37" s="106" t="s">
        <v>22</v>
      </c>
      <c r="G37" s="239" t="str">
        <f>$G$3</f>
        <v>김경분</v>
      </c>
      <c r="H37" s="240"/>
    </row>
    <row r="38" spans="1:14" ht="5.0999999999999996" customHeight="1" thickBot="1">
      <c r="A38" s="3"/>
      <c r="B38" s="3"/>
      <c r="C38" s="3"/>
      <c r="D38" s="3"/>
      <c r="E38" s="3"/>
      <c r="F38" s="214"/>
      <c r="G38" s="214"/>
      <c r="H38" s="214"/>
    </row>
    <row r="39" spans="1:14" ht="15" customHeight="1">
      <c r="A39" s="243" t="s">
        <v>1</v>
      </c>
      <c r="B39" s="245" t="s">
        <v>2</v>
      </c>
      <c r="C39" s="245" t="s">
        <v>24</v>
      </c>
      <c r="D39" s="130">
        <f>D21+7</f>
        <v>44886</v>
      </c>
      <c r="E39" s="130">
        <f t="shared" ref="E39:H39" si="2">E21+7</f>
        <v>44887</v>
      </c>
      <c r="F39" s="130">
        <f t="shared" si="2"/>
        <v>44888</v>
      </c>
      <c r="G39" s="130">
        <f t="shared" si="2"/>
        <v>44889</v>
      </c>
      <c r="H39" s="166">
        <f t="shared" si="2"/>
        <v>44890</v>
      </c>
      <c r="J39" s="46"/>
    </row>
    <row r="40" spans="1:14" ht="15" customHeight="1">
      <c r="A40" s="244"/>
      <c r="B40" s="246"/>
      <c r="C40" s="246"/>
      <c r="D40" s="131" t="s">
        <v>40</v>
      </c>
      <c r="E40" s="131" t="s">
        <v>41</v>
      </c>
      <c r="F40" s="131" t="s">
        <v>37</v>
      </c>
      <c r="G40" s="148" t="s">
        <v>38</v>
      </c>
      <c r="H40" s="132" t="s">
        <v>39</v>
      </c>
      <c r="J40" s="47"/>
    </row>
    <row r="41" spans="1:14" ht="30" customHeight="1">
      <c r="A41" s="247">
        <v>1</v>
      </c>
      <c r="B41" s="248" t="str">
        <f>$B$7</f>
        <v>14:00
~
14:50</v>
      </c>
      <c r="C41" s="133" t="s">
        <v>18</v>
      </c>
      <c r="D41" s="155" t="s">
        <v>82</v>
      </c>
      <c r="E41" s="135" t="s">
        <v>81</v>
      </c>
      <c r="F41" s="175" t="s">
        <v>82</v>
      </c>
      <c r="G41" s="160" t="s">
        <v>82</v>
      </c>
      <c r="H41" s="135" t="s">
        <v>82</v>
      </c>
    </row>
    <row r="42" spans="1:14" ht="53.25" customHeight="1">
      <c r="A42" s="247"/>
      <c r="B42" s="248"/>
      <c r="C42" s="133" t="s">
        <v>19</v>
      </c>
      <c r="D42" s="155" t="s">
        <v>96</v>
      </c>
      <c r="E42" s="137" t="s">
        <v>94</v>
      </c>
      <c r="F42" s="176" t="s">
        <v>99</v>
      </c>
      <c r="G42" s="137" t="s">
        <v>50</v>
      </c>
      <c r="H42" s="137" t="s">
        <v>94</v>
      </c>
      <c r="N42" s="47"/>
    </row>
    <row r="43" spans="1:14" ht="20.100000000000001" customHeight="1">
      <c r="A43" s="247"/>
      <c r="B43" s="248"/>
      <c r="C43" s="133" t="s">
        <v>20</v>
      </c>
      <c r="D43" s="140" t="s">
        <v>35</v>
      </c>
      <c r="E43" s="140" t="s">
        <v>35</v>
      </c>
      <c r="F43" s="177" t="s">
        <v>35</v>
      </c>
      <c r="G43" s="137" t="s">
        <v>35</v>
      </c>
      <c r="H43" s="137" t="s">
        <v>35</v>
      </c>
      <c r="N43" s="47"/>
    </row>
    <row r="44" spans="1:14" ht="20.100000000000001" customHeight="1">
      <c r="A44" s="247"/>
      <c r="B44" s="248"/>
      <c r="C44" s="133" t="s">
        <v>22</v>
      </c>
      <c r="D44" s="140" t="s">
        <v>33</v>
      </c>
      <c r="E44" s="140" t="s">
        <v>33</v>
      </c>
      <c r="F44" s="177" t="s">
        <v>33</v>
      </c>
      <c r="G44" s="140" t="s">
        <v>33</v>
      </c>
      <c r="H44" s="140" t="s">
        <v>33</v>
      </c>
    </row>
    <row r="45" spans="1:14" ht="30" customHeight="1">
      <c r="A45" s="247">
        <v>2</v>
      </c>
      <c r="B45" s="248" t="str">
        <f>$B$11</f>
        <v>15:00
~
15:50</v>
      </c>
      <c r="C45" s="133" t="s">
        <v>18</v>
      </c>
      <c r="D45" s="155" t="s">
        <v>82</v>
      </c>
      <c r="E45" s="135" t="s">
        <v>82</v>
      </c>
      <c r="F45" s="180" t="s">
        <v>82</v>
      </c>
      <c r="G45" s="140" t="s">
        <v>82</v>
      </c>
      <c r="H45" s="140" t="s">
        <v>82</v>
      </c>
    </row>
    <row r="46" spans="1:14" ht="53.25" customHeight="1">
      <c r="A46" s="247"/>
      <c r="B46" s="248"/>
      <c r="C46" s="133" t="s">
        <v>19</v>
      </c>
      <c r="D46" s="155" t="s">
        <v>96</v>
      </c>
      <c r="E46" s="137" t="s">
        <v>94</v>
      </c>
      <c r="F46" s="180" t="s">
        <v>54</v>
      </c>
      <c r="G46" s="137" t="s">
        <v>50</v>
      </c>
      <c r="H46" s="155" t="s">
        <v>101</v>
      </c>
    </row>
    <row r="47" spans="1:14" ht="20.100000000000001" customHeight="1">
      <c r="A47" s="247"/>
      <c r="B47" s="248"/>
      <c r="C47" s="133" t="s">
        <v>20</v>
      </c>
      <c r="D47" s="140" t="s">
        <v>35</v>
      </c>
      <c r="E47" s="140" t="s">
        <v>35</v>
      </c>
      <c r="F47" s="177" t="s">
        <v>35</v>
      </c>
      <c r="G47" s="137" t="s">
        <v>35</v>
      </c>
      <c r="H47" s="155" t="s">
        <v>35</v>
      </c>
    </row>
    <row r="48" spans="1:14" ht="20.100000000000001" customHeight="1">
      <c r="A48" s="247"/>
      <c r="B48" s="248"/>
      <c r="C48" s="133" t="s">
        <v>22</v>
      </c>
      <c r="D48" s="140" t="s">
        <v>33</v>
      </c>
      <c r="E48" s="140" t="s">
        <v>33</v>
      </c>
      <c r="F48" s="177" t="s">
        <v>33</v>
      </c>
      <c r="G48" s="140" t="s">
        <v>34</v>
      </c>
      <c r="H48" s="140" t="s">
        <v>33</v>
      </c>
    </row>
    <row r="49" spans="1:14" ht="30" customHeight="1">
      <c r="A49" s="247">
        <v>3</v>
      </c>
      <c r="B49" s="248" t="str">
        <f>$B$15</f>
        <v>16:00
~
17:00</v>
      </c>
      <c r="C49" s="133" t="s">
        <v>18</v>
      </c>
      <c r="D49" s="155" t="s">
        <v>82</v>
      </c>
      <c r="E49" s="135" t="s">
        <v>82</v>
      </c>
      <c r="F49" s="180" t="s">
        <v>82</v>
      </c>
      <c r="G49" s="140" t="s">
        <v>82</v>
      </c>
      <c r="H49" s="140" t="s">
        <v>82</v>
      </c>
    </row>
    <row r="50" spans="1:14" ht="53.25" customHeight="1">
      <c r="A50" s="247"/>
      <c r="B50" s="248"/>
      <c r="C50" s="133" t="s">
        <v>19</v>
      </c>
      <c r="D50" s="155" t="s">
        <v>97</v>
      </c>
      <c r="E50" s="137" t="s">
        <v>99</v>
      </c>
      <c r="F50" s="180" t="s">
        <v>54</v>
      </c>
      <c r="G50" s="137" t="s">
        <v>99</v>
      </c>
      <c r="H50" s="155" t="s">
        <v>101</v>
      </c>
    </row>
    <row r="51" spans="1:14" ht="20.100000000000001" customHeight="1">
      <c r="A51" s="247"/>
      <c r="B51" s="248"/>
      <c r="C51" s="133" t="s">
        <v>20</v>
      </c>
      <c r="D51" s="140" t="s">
        <v>35</v>
      </c>
      <c r="E51" s="140" t="s">
        <v>35</v>
      </c>
      <c r="F51" s="177" t="s">
        <v>35</v>
      </c>
      <c r="G51" s="137" t="s">
        <v>35</v>
      </c>
      <c r="H51" s="155" t="s">
        <v>35</v>
      </c>
    </row>
    <row r="52" spans="1:14" ht="20.100000000000001" customHeight="1" thickBot="1">
      <c r="A52" s="249"/>
      <c r="B52" s="250"/>
      <c r="C52" s="143" t="s">
        <v>22</v>
      </c>
      <c r="D52" s="145" t="s">
        <v>33</v>
      </c>
      <c r="E52" s="145" t="s">
        <v>33</v>
      </c>
      <c r="F52" s="179" t="s">
        <v>33</v>
      </c>
      <c r="G52" s="145" t="s">
        <v>34</v>
      </c>
      <c r="H52" s="145" t="s">
        <v>34</v>
      </c>
    </row>
    <row r="53" spans="1:14" s="1" customFormat="1" ht="45" customHeight="1">
      <c r="A53" s="241" t="str">
        <f>YEAR(D55) &amp; "년 " &amp; MONTH(D55) &amp; "월" &amp;" " &amp; WEEKNUM(D55,2)-WEEKNUM(D55-DAY(D55)+1,2) &amp; "주차시간표"</f>
        <v>2022년 11월 4주차시간표</v>
      </c>
      <c r="B53" s="241"/>
      <c r="C53" s="241"/>
      <c r="D53" s="241"/>
      <c r="E53" s="241"/>
      <c r="F53" s="241"/>
      <c r="G53" s="241"/>
      <c r="H53" s="241"/>
    </row>
    <row r="54" spans="1:14" ht="5.0999999999999996" customHeight="1" thickBot="1">
      <c r="A54" s="3"/>
      <c r="B54" s="3"/>
      <c r="C54" s="3"/>
      <c r="D54" s="3"/>
      <c r="E54" s="3"/>
      <c r="F54" s="242"/>
      <c r="G54" s="242"/>
      <c r="H54" s="242"/>
    </row>
    <row r="55" spans="1:14" ht="15" customHeight="1">
      <c r="A55" s="243" t="s">
        <v>1</v>
      </c>
      <c r="B55" s="245" t="s">
        <v>2</v>
      </c>
      <c r="C55" s="245" t="s">
        <v>24</v>
      </c>
      <c r="D55" s="170">
        <f>D39+7</f>
        <v>44893</v>
      </c>
      <c r="E55" s="149">
        <f t="shared" ref="E55:H55" si="3">E39+7</f>
        <v>44894</v>
      </c>
      <c r="F55" s="149">
        <f t="shared" si="3"/>
        <v>44895</v>
      </c>
      <c r="G55" s="149">
        <f t="shared" si="3"/>
        <v>44896</v>
      </c>
      <c r="H55" s="174">
        <f t="shared" si="3"/>
        <v>44897</v>
      </c>
      <c r="J55" s="46"/>
    </row>
    <row r="56" spans="1:14" ht="15" customHeight="1">
      <c r="A56" s="244"/>
      <c r="B56" s="246"/>
      <c r="C56" s="246"/>
      <c r="D56" s="148" t="s">
        <v>40</v>
      </c>
      <c r="E56" s="131" t="s">
        <v>41</v>
      </c>
      <c r="F56" s="150" t="s">
        <v>86</v>
      </c>
      <c r="G56" s="131" t="s">
        <v>87</v>
      </c>
      <c r="H56" s="132" t="s">
        <v>39</v>
      </c>
      <c r="J56" s="47"/>
    </row>
    <row r="57" spans="1:14" ht="30" customHeight="1">
      <c r="A57" s="247">
        <v>1</v>
      </c>
      <c r="B57" s="248" t="str">
        <f>$B$7</f>
        <v>14:00
~
14:50</v>
      </c>
      <c r="C57" s="133" t="s">
        <v>18</v>
      </c>
      <c r="D57" s="135" t="s">
        <v>82</v>
      </c>
      <c r="E57" s="135" t="s">
        <v>82</v>
      </c>
      <c r="F57" s="175" t="s">
        <v>82</v>
      </c>
      <c r="G57" s="155" t="s">
        <v>82</v>
      </c>
      <c r="H57" s="135" t="s">
        <v>82</v>
      </c>
    </row>
    <row r="58" spans="1:14" ht="53.25" customHeight="1">
      <c r="A58" s="247"/>
      <c r="B58" s="248"/>
      <c r="C58" s="133" t="s">
        <v>19</v>
      </c>
      <c r="D58" s="155" t="s">
        <v>96</v>
      </c>
      <c r="E58" s="137" t="s">
        <v>99</v>
      </c>
      <c r="F58" s="176" t="s">
        <v>50</v>
      </c>
      <c r="G58" s="155" t="s">
        <v>54</v>
      </c>
      <c r="H58" s="137" t="s">
        <v>102</v>
      </c>
      <c r="N58" s="47"/>
    </row>
    <row r="59" spans="1:14" ht="20.100000000000001" customHeight="1">
      <c r="A59" s="247"/>
      <c r="B59" s="248"/>
      <c r="C59" s="133" t="s">
        <v>20</v>
      </c>
      <c r="D59" s="155" t="s">
        <v>35</v>
      </c>
      <c r="E59" s="140" t="s">
        <v>35</v>
      </c>
      <c r="F59" s="177" t="s">
        <v>35</v>
      </c>
      <c r="G59" s="140" t="s">
        <v>35</v>
      </c>
      <c r="H59" s="140" t="s">
        <v>35</v>
      </c>
      <c r="N59" s="47"/>
    </row>
    <row r="60" spans="1:14" ht="20.100000000000001" customHeight="1">
      <c r="A60" s="247"/>
      <c r="B60" s="248"/>
      <c r="C60" s="133" t="s">
        <v>22</v>
      </c>
      <c r="D60" s="140" t="s">
        <v>33</v>
      </c>
      <c r="E60" s="140" t="s">
        <v>33</v>
      </c>
      <c r="F60" s="177" t="s">
        <v>33</v>
      </c>
      <c r="G60" s="140" t="s">
        <v>33</v>
      </c>
      <c r="H60" s="140" t="s">
        <v>33</v>
      </c>
    </row>
    <row r="61" spans="1:14" ht="30" customHeight="1">
      <c r="A61" s="247">
        <v>2</v>
      </c>
      <c r="B61" s="248" t="str">
        <f>$B$11</f>
        <v>15:00
~
15:50</v>
      </c>
      <c r="C61" s="133" t="s">
        <v>18</v>
      </c>
      <c r="D61" s="140" t="s">
        <v>82</v>
      </c>
      <c r="E61" s="135" t="s">
        <v>82</v>
      </c>
      <c r="F61" s="175" t="s">
        <v>82</v>
      </c>
      <c r="G61" s="135" t="s">
        <v>82</v>
      </c>
      <c r="H61" s="155" t="s">
        <v>82</v>
      </c>
    </row>
    <row r="62" spans="1:14" ht="53.25" customHeight="1">
      <c r="A62" s="247"/>
      <c r="B62" s="248"/>
      <c r="C62" s="133" t="s">
        <v>19</v>
      </c>
      <c r="D62" s="155" t="s">
        <v>96</v>
      </c>
      <c r="E62" s="137" t="s">
        <v>99</v>
      </c>
      <c r="F62" s="176" t="s">
        <v>50</v>
      </c>
      <c r="G62" s="137" t="s">
        <v>94</v>
      </c>
      <c r="H62" s="155" t="s">
        <v>101</v>
      </c>
    </row>
    <row r="63" spans="1:14" ht="20.100000000000001" customHeight="1">
      <c r="A63" s="247"/>
      <c r="B63" s="248"/>
      <c r="C63" s="133" t="s">
        <v>20</v>
      </c>
      <c r="D63" s="155" t="s">
        <v>35</v>
      </c>
      <c r="E63" s="140" t="s">
        <v>35</v>
      </c>
      <c r="F63" s="177" t="s">
        <v>35</v>
      </c>
      <c r="G63" s="140" t="s">
        <v>36</v>
      </c>
      <c r="H63" s="140" t="s">
        <v>35</v>
      </c>
    </row>
    <row r="64" spans="1:14" ht="20.100000000000001" customHeight="1">
      <c r="A64" s="247"/>
      <c r="B64" s="248"/>
      <c r="C64" s="133" t="s">
        <v>22</v>
      </c>
      <c r="D64" s="140" t="s">
        <v>33</v>
      </c>
      <c r="E64" s="140" t="s">
        <v>33</v>
      </c>
      <c r="F64" s="177" t="s">
        <v>33</v>
      </c>
      <c r="G64" s="140" t="s">
        <v>33</v>
      </c>
      <c r="H64" s="140" t="s">
        <v>33</v>
      </c>
    </row>
    <row r="65" spans="1:15" ht="30" customHeight="1">
      <c r="A65" s="247">
        <v>3</v>
      </c>
      <c r="B65" s="248" t="str">
        <f>$B$15</f>
        <v>16:00
~
17:00</v>
      </c>
      <c r="C65" s="133" t="s">
        <v>18</v>
      </c>
      <c r="D65" s="140" t="s">
        <v>82</v>
      </c>
      <c r="E65" s="155" t="s">
        <v>82</v>
      </c>
      <c r="F65" s="175" t="s">
        <v>82</v>
      </c>
      <c r="G65" s="135" t="s">
        <v>82</v>
      </c>
      <c r="H65" s="155" t="s">
        <v>82</v>
      </c>
    </row>
    <row r="66" spans="1:15" ht="53.25" customHeight="1">
      <c r="A66" s="247"/>
      <c r="B66" s="248"/>
      <c r="C66" s="133" t="s">
        <v>19</v>
      </c>
      <c r="D66" s="155" t="s">
        <v>54</v>
      </c>
      <c r="E66" s="155" t="s">
        <v>101</v>
      </c>
      <c r="F66" s="176" t="s">
        <v>99</v>
      </c>
      <c r="G66" s="137" t="s">
        <v>99</v>
      </c>
      <c r="H66" s="155" t="s">
        <v>103</v>
      </c>
    </row>
    <row r="67" spans="1:15" ht="20.100000000000001" customHeight="1">
      <c r="A67" s="247"/>
      <c r="B67" s="248"/>
      <c r="C67" s="133" t="s">
        <v>20</v>
      </c>
      <c r="D67" s="155" t="s">
        <v>35</v>
      </c>
      <c r="E67" s="140" t="s">
        <v>35</v>
      </c>
      <c r="F67" s="177" t="s">
        <v>35</v>
      </c>
      <c r="G67" s="140" t="s">
        <v>35</v>
      </c>
      <c r="H67" s="140" t="s">
        <v>35</v>
      </c>
    </row>
    <row r="68" spans="1:15" ht="20.100000000000001" customHeight="1" thickBot="1">
      <c r="A68" s="249"/>
      <c r="B68" s="250"/>
      <c r="C68" s="143" t="s">
        <v>22</v>
      </c>
      <c r="D68" s="145" t="s">
        <v>34</v>
      </c>
      <c r="E68" s="145" t="s">
        <v>34</v>
      </c>
      <c r="F68" s="179" t="s">
        <v>33</v>
      </c>
      <c r="G68" s="145" t="s">
        <v>33</v>
      </c>
      <c r="H68" s="145" t="s">
        <v>33</v>
      </c>
    </row>
    <row r="69" spans="1:15" s="1" customFormat="1" ht="45" customHeight="1" thickBot="1">
      <c r="A69" s="227" t="str">
        <f>YEAR(D73) &amp; "년 " &amp; MONTH(D73) &amp; "월" &amp;" " &amp; WEEKNUM(D73,2)-WEEKNUM(D73-DAY(D73)+1,2) &amp; "주차시간표"</f>
        <v>2022년 12월 1주차시간표</v>
      </c>
      <c r="B69" s="227"/>
      <c r="C69" s="227"/>
      <c r="D69" s="227"/>
      <c r="E69" s="227"/>
      <c r="F69" s="227"/>
      <c r="G69" s="227"/>
      <c r="H69" s="227"/>
      <c r="N69" s="120"/>
    </row>
    <row r="70" spans="1:15" s="1" customFormat="1" ht="30" customHeight="1">
      <c r="A70" s="228" t="s">
        <v>23</v>
      </c>
      <c r="B70" s="229"/>
      <c r="C70" s="230" t="str">
        <f>$C$2</f>
        <v>반찬조리실무과정 8회</v>
      </c>
      <c r="D70" s="231"/>
      <c r="E70" s="232"/>
      <c r="F70" s="100" t="s">
        <v>25</v>
      </c>
      <c r="G70" s="230" t="str">
        <f>$G$2</f>
        <v>14:00~17:00</v>
      </c>
      <c r="H70" s="233"/>
    </row>
    <row r="71" spans="1:15" s="1" customFormat="1" ht="30" customHeight="1" thickBot="1">
      <c r="A71" s="234" t="s">
        <v>21</v>
      </c>
      <c r="B71" s="235"/>
      <c r="C71" s="236" t="str">
        <f>$C$3</f>
        <v>2022.11.09~2023.01.11 (총훈련일46일, 138시간)</v>
      </c>
      <c r="D71" s="237"/>
      <c r="E71" s="238"/>
      <c r="F71" s="101" t="s">
        <v>22</v>
      </c>
      <c r="G71" s="239" t="str">
        <f>$G$3</f>
        <v>김경분</v>
      </c>
      <c r="H71" s="240"/>
    </row>
    <row r="72" spans="1:15" ht="5.0999999999999996" customHeight="1" thickBot="1">
      <c r="A72" s="3"/>
      <c r="B72" s="3"/>
      <c r="C72" s="3"/>
      <c r="D72" s="3"/>
      <c r="E72" s="3"/>
      <c r="F72" s="214"/>
      <c r="G72" s="214"/>
      <c r="H72" s="214"/>
    </row>
    <row r="73" spans="1:15" ht="15" customHeight="1">
      <c r="A73" s="243" t="s">
        <v>1</v>
      </c>
      <c r="B73" s="245" t="s">
        <v>2</v>
      </c>
      <c r="C73" s="245" t="s">
        <v>24</v>
      </c>
      <c r="D73" s="130">
        <f>D55+7</f>
        <v>44900</v>
      </c>
      <c r="E73" s="130">
        <f t="shared" ref="E73:H73" si="4">E55+7</f>
        <v>44901</v>
      </c>
      <c r="F73" s="130">
        <f t="shared" si="4"/>
        <v>44902</v>
      </c>
      <c r="G73" s="130">
        <f t="shared" si="4"/>
        <v>44903</v>
      </c>
      <c r="H73" s="166">
        <f t="shared" si="4"/>
        <v>44904</v>
      </c>
      <c r="J73" s="46"/>
    </row>
    <row r="74" spans="1:15" ht="15" customHeight="1">
      <c r="A74" s="244"/>
      <c r="B74" s="246"/>
      <c r="C74" s="246"/>
      <c r="D74" s="131" t="s">
        <v>40</v>
      </c>
      <c r="E74" s="131" t="s">
        <v>41</v>
      </c>
      <c r="F74" s="131" t="s">
        <v>37</v>
      </c>
      <c r="G74" s="131" t="s">
        <v>88</v>
      </c>
      <c r="H74" s="132" t="s">
        <v>39</v>
      </c>
      <c r="J74" s="47"/>
    </row>
    <row r="75" spans="1:15" ht="30" customHeight="1">
      <c r="A75" s="247">
        <v>1</v>
      </c>
      <c r="B75" s="248" t="str">
        <f>$B$7</f>
        <v>14:00
~
14:50</v>
      </c>
      <c r="C75" s="133" t="s">
        <v>18</v>
      </c>
      <c r="D75" s="155" t="s">
        <v>82</v>
      </c>
      <c r="E75" s="155" t="s">
        <v>81</v>
      </c>
      <c r="F75" s="180" t="s">
        <v>81</v>
      </c>
      <c r="G75" s="155" t="s">
        <v>82</v>
      </c>
      <c r="H75" s="135" t="s">
        <v>43</v>
      </c>
      <c r="N75" s="120"/>
      <c r="O75" s="120"/>
    </row>
    <row r="76" spans="1:15" ht="53.25" customHeight="1">
      <c r="A76" s="247"/>
      <c r="B76" s="248"/>
      <c r="C76" s="133" t="s">
        <v>19</v>
      </c>
      <c r="D76" s="155" t="s">
        <v>103</v>
      </c>
      <c r="E76" s="155" t="s">
        <v>103</v>
      </c>
      <c r="F76" s="180" t="s">
        <v>103</v>
      </c>
      <c r="G76" s="155" t="s">
        <v>103</v>
      </c>
      <c r="H76" s="137" t="s">
        <v>45</v>
      </c>
      <c r="M76" s="120"/>
      <c r="N76" s="47"/>
    </row>
    <row r="77" spans="1:15" ht="20.100000000000001" customHeight="1">
      <c r="A77" s="247"/>
      <c r="B77" s="248"/>
      <c r="C77" s="133" t="s">
        <v>20</v>
      </c>
      <c r="D77" s="140" t="s">
        <v>35</v>
      </c>
      <c r="E77" s="140" t="s">
        <v>35</v>
      </c>
      <c r="F77" s="177" t="s">
        <v>35</v>
      </c>
      <c r="G77" s="140" t="s">
        <v>35</v>
      </c>
      <c r="H77" s="140" t="s">
        <v>35</v>
      </c>
      <c r="N77" s="47"/>
    </row>
    <row r="78" spans="1:15" ht="20.100000000000001" customHeight="1">
      <c r="A78" s="247"/>
      <c r="B78" s="248"/>
      <c r="C78" s="133" t="s">
        <v>22</v>
      </c>
      <c r="D78" s="140" t="s">
        <v>33</v>
      </c>
      <c r="E78" s="140" t="s">
        <v>33</v>
      </c>
      <c r="F78" s="177" t="s">
        <v>33</v>
      </c>
      <c r="G78" s="140" t="s">
        <v>33</v>
      </c>
      <c r="H78" s="140" t="s">
        <v>33</v>
      </c>
    </row>
    <row r="79" spans="1:15" ht="30" customHeight="1">
      <c r="A79" s="247">
        <v>2</v>
      </c>
      <c r="B79" s="248" t="str">
        <f>$B$11</f>
        <v>15:00
~
15:50</v>
      </c>
      <c r="C79" s="133" t="s">
        <v>18</v>
      </c>
      <c r="D79" s="155" t="s">
        <v>82</v>
      </c>
      <c r="E79" s="155" t="s">
        <v>82</v>
      </c>
      <c r="F79" s="180" t="s">
        <v>82</v>
      </c>
      <c r="G79" s="155" t="s">
        <v>82</v>
      </c>
      <c r="H79" s="155" t="s">
        <v>80</v>
      </c>
    </row>
    <row r="80" spans="1:15" ht="53.25" customHeight="1">
      <c r="A80" s="247"/>
      <c r="B80" s="248"/>
      <c r="C80" s="133" t="s">
        <v>19</v>
      </c>
      <c r="D80" s="155" t="s">
        <v>104</v>
      </c>
      <c r="E80" s="155" t="s">
        <v>103</v>
      </c>
      <c r="F80" s="180" t="s">
        <v>103</v>
      </c>
      <c r="G80" s="155" t="s">
        <v>103</v>
      </c>
      <c r="H80" s="155" t="s">
        <v>100</v>
      </c>
    </row>
    <row r="81" spans="1:14" ht="20.100000000000001" customHeight="1">
      <c r="A81" s="247"/>
      <c r="B81" s="248"/>
      <c r="C81" s="133" t="s">
        <v>20</v>
      </c>
      <c r="D81" s="140" t="s">
        <v>35</v>
      </c>
      <c r="E81" s="140" t="s">
        <v>35</v>
      </c>
      <c r="F81" s="177" t="s">
        <v>35</v>
      </c>
      <c r="G81" s="140" t="s">
        <v>35</v>
      </c>
      <c r="H81" s="140" t="s">
        <v>35</v>
      </c>
    </row>
    <row r="82" spans="1:14" ht="20.100000000000001" customHeight="1">
      <c r="A82" s="247"/>
      <c r="B82" s="248"/>
      <c r="C82" s="133" t="s">
        <v>22</v>
      </c>
      <c r="D82" s="140" t="s">
        <v>33</v>
      </c>
      <c r="E82" s="140" t="s">
        <v>33</v>
      </c>
      <c r="F82" s="177" t="s">
        <v>33</v>
      </c>
      <c r="G82" s="140" t="s">
        <v>33</v>
      </c>
      <c r="H82" s="140" t="s">
        <v>33</v>
      </c>
    </row>
    <row r="83" spans="1:14" ht="30" customHeight="1">
      <c r="A83" s="247">
        <v>3</v>
      </c>
      <c r="B83" s="248" t="str">
        <f>$B$15</f>
        <v>16:00
~
17:00</v>
      </c>
      <c r="C83" s="133" t="s">
        <v>18</v>
      </c>
      <c r="D83" s="155" t="s">
        <v>82</v>
      </c>
      <c r="E83" s="155" t="s">
        <v>80</v>
      </c>
      <c r="F83" s="180" t="s">
        <v>79</v>
      </c>
      <c r="G83" s="155" t="s">
        <v>80</v>
      </c>
      <c r="H83" s="155" t="s">
        <v>79</v>
      </c>
    </row>
    <row r="84" spans="1:14" ht="52.5" customHeight="1">
      <c r="A84" s="247"/>
      <c r="B84" s="248"/>
      <c r="C84" s="133" t="s">
        <v>19</v>
      </c>
      <c r="D84" s="155" t="s">
        <v>103</v>
      </c>
      <c r="E84" s="155" t="s">
        <v>100</v>
      </c>
      <c r="F84" s="180" t="s">
        <v>100</v>
      </c>
      <c r="G84" s="155" t="s">
        <v>100</v>
      </c>
      <c r="H84" s="155" t="s">
        <v>100</v>
      </c>
    </row>
    <row r="85" spans="1:14" ht="20.100000000000001" customHeight="1">
      <c r="A85" s="247"/>
      <c r="B85" s="248"/>
      <c r="C85" s="133" t="s">
        <v>20</v>
      </c>
      <c r="D85" s="140" t="s">
        <v>35</v>
      </c>
      <c r="E85" s="140" t="s">
        <v>35</v>
      </c>
      <c r="F85" s="177" t="s">
        <v>35</v>
      </c>
      <c r="G85" s="140" t="s">
        <v>35</v>
      </c>
      <c r="H85" s="140" t="s">
        <v>36</v>
      </c>
    </row>
    <row r="86" spans="1:14" ht="20.100000000000001" customHeight="1" thickBot="1">
      <c r="A86" s="249"/>
      <c r="B86" s="250"/>
      <c r="C86" s="143" t="s">
        <v>22</v>
      </c>
      <c r="D86" s="145" t="s">
        <v>33</v>
      </c>
      <c r="E86" s="145" t="s">
        <v>33</v>
      </c>
      <c r="F86" s="179" t="s">
        <v>33</v>
      </c>
      <c r="G86" s="145" t="s">
        <v>34</v>
      </c>
      <c r="H86" s="145" t="s">
        <v>33</v>
      </c>
    </row>
    <row r="87" spans="1:14" s="1" customFormat="1" ht="45" customHeight="1">
      <c r="A87" s="241" t="str">
        <f>YEAR(D89) &amp; "년 " &amp; MONTH(D89) &amp; "월" &amp;" " &amp; WEEKNUM(D89,2)-WEEKNUM(D89-DAY(D89)+1,2) &amp; "주차시간표"</f>
        <v>2022년 12월 2주차시간표</v>
      </c>
      <c r="B87" s="241"/>
      <c r="C87" s="241"/>
      <c r="D87" s="241"/>
      <c r="E87" s="241"/>
      <c r="F87" s="241"/>
      <c r="G87" s="241"/>
      <c r="H87" s="241"/>
    </row>
    <row r="88" spans="1:14" ht="5.0999999999999996" customHeight="1" thickBot="1">
      <c r="A88" s="3"/>
      <c r="B88" s="3"/>
      <c r="C88" s="3"/>
      <c r="D88" s="3"/>
      <c r="E88" s="3"/>
      <c r="F88" s="242"/>
      <c r="G88" s="242"/>
      <c r="H88" s="242"/>
    </row>
    <row r="89" spans="1:14" ht="15" customHeight="1">
      <c r="A89" s="243" t="s">
        <v>1</v>
      </c>
      <c r="B89" s="245" t="s">
        <v>2</v>
      </c>
      <c r="C89" s="245" t="s">
        <v>24</v>
      </c>
      <c r="D89" s="130">
        <f>D73+7</f>
        <v>44907</v>
      </c>
      <c r="E89" s="130">
        <f t="shared" ref="E89:H89" si="5">E73+7</f>
        <v>44908</v>
      </c>
      <c r="F89" s="130">
        <f t="shared" si="5"/>
        <v>44909</v>
      </c>
      <c r="G89" s="130">
        <f t="shared" si="5"/>
        <v>44910</v>
      </c>
      <c r="H89" s="166">
        <f t="shared" si="5"/>
        <v>44911</v>
      </c>
      <c r="J89" s="46"/>
    </row>
    <row r="90" spans="1:14" ht="15" customHeight="1">
      <c r="A90" s="244"/>
      <c r="B90" s="246"/>
      <c r="C90" s="246"/>
      <c r="D90" s="131" t="s">
        <v>40</v>
      </c>
      <c r="E90" s="131" t="s">
        <v>41</v>
      </c>
      <c r="F90" s="131" t="s">
        <v>37</v>
      </c>
      <c r="G90" s="131" t="s">
        <v>88</v>
      </c>
      <c r="H90" s="132" t="s">
        <v>39</v>
      </c>
      <c r="J90" s="47"/>
    </row>
    <row r="91" spans="1:14" ht="30" customHeight="1">
      <c r="A91" s="247">
        <v>1</v>
      </c>
      <c r="B91" s="248" t="str">
        <f>$B$7</f>
        <v>14:00
~
14:50</v>
      </c>
      <c r="C91" s="133" t="s">
        <v>18</v>
      </c>
      <c r="D91" s="135" t="s">
        <v>43</v>
      </c>
      <c r="E91" s="135" t="s">
        <v>43</v>
      </c>
      <c r="F91" s="175" t="s">
        <v>43</v>
      </c>
      <c r="G91" s="155" t="s">
        <v>42</v>
      </c>
      <c r="H91" s="155" t="s">
        <v>43</v>
      </c>
    </row>
    <row r="92" spans="1:14" ht="53.25" customHeight="1">
      <c r="A92" s="247"/>
      <c r="B92" s="248"/>
      <c r="C92" s="133" t="s">
        <v>19</v>
      </c>
      <c r="D92" s="137" t="s">
        <v>45</v>
      </c>
      <c r="E92" s="137" t="s">
        <v>45</v>
      </c>
      <c r="F92" s="176" t="s">
        <v>45</v>
      </c>
      <c r="G92" s="155" t="s">
        <v>47</v>
      </c>
      <c r="H92" s="155" t="s">
        <v>46</v>
      </c>
      <c r="N92" s="47"/>
    </row>
    <row r="93" spans="1:14" ht="20.100000000000001" customHeight="1">
      <c r="A93" s="247"/>
      <c r="B93" s="248"/>
      <c r="C93" s="133" t="s">
        <v>20</v>
      </c>
      <c r="D93" s="140" t="s">
        <v>35</v>
      </c>
      <c r="E93" s="140" t="s">
        <v>35</v>
      </c>
      <c r="F93" s="177" t="s">
        <v>35</v>
      </c>
      <c r="G93" s="140" t="s">
        <v>35</v>
      </c>
      <c r="H93" s="140" t="s">
        <v>35</v>
      </c>
      <c r="N93" s="47"/>
    </row>
    <row r="94" spans="1:14" ht="20.100000000000001" customHeight="1">
      <c r="A94" s="247"/>
      <c r="B94" s="248"/>
      <c r="C94" s="133" t="s">
        <v>22</v>
      </c>
      <c r="D94" s="140" t="s">
        <v>33</v>
      </c>
      <c r="E94" s="140" t="s">
        <v>33</v>
      </c>
      <c r="F94" s="177" t="s">
        <v>33</v>
      </c>
      <c r="G94" s="140" t="s">
        <v>34</v>
      </c>
      <c r="H94" s="140" t="s">
        <v>33</v>
      </c>
    </row>
    <row r="95" spans="1:14" ht="30" customHeight="1">
      <c r="A95" s="247">
        <v>2</v>
      </c>
      <c r="B95" s="248" t="str">
        <f>$B$11</f>
        <v>15:00
~
15:50</v>
      </c>
      <c r="C95" s="133" t="s">
        <v>18</v>
      </c>
      <c r="D95" s="155" t="s">
        <v>80</v>
      </c>
      <c r="E95" s="135" t="s">
        <v>80</v>
      </c>
      <c r="F95" s="180" t="s">
        <v>80</v>
      </c>
      <c r="G95" s="155" t="s">
        <v>80</v>
      </c>
      <c r="H95" s="155" t="s">
        <v>80</v>
      </c>
    </row>
    <row r="96" spans="1:14" ht="53.25" customHeight="1">
      <c r="A96" s="247"/>
      <c r="B96" s="248"/>
      <c r="C96" s="133" t="s">
        <v>19</v>
      </c>
      <c r="D96" s="155" t="s">
        <v>105</v>
      </c>
      <c r="E96" s="137" t="s">
        <v>105</v>
      </c>
      <c r="F96" s="180" t="s">
        <v>100</v>
      </c>
      <c r="G96" s="155" t="s">
        <v>105</v>
      </c>
      <c r="H96" s="155" t="s">
        <v>100</v>
      </c>
    </row>
    <row r="97" spans="1:14" ht="20.100000000000001" customHeight="1">
      <c r="A97" s="247"/>
      <c r="B97" s="248"/>
      <c r="C97" s="133" t="s">
        <v>20</v>
      </c>
      <c r="D97" s="140" t="s">
        <v>35</v>
      </c>
      <c r="E97" s="140" t="s">
        <v>35</v>
      </c>
      <c r="F97" s="177" t="s">
        <v>35</v>
      </c>
      <c r="G97" s="140" t="s">
        <v>35</v>
      </c>
      <c r="H97" s="140" t="s">
        <v>35</v>
      </c>
    </row>
    <row r="98" spans="1:14" ht="20.100000000000001" customHeight="1">
      <c r="A98" s="247"/>
      <c r="B98" s="248"/>
      <c r="C98" s="133" t="s">
        <v>22</v>
      </c>
      <c r="D98" s="140" t="s">
        <v>33</v>
      </c>
      <c r="E98" s="140" t="s">
        <v>33</v>
      </c>
      <c r="F98" s="177" t="s">
        <v>33</v>
      </c>
      <c r="G98" s="140" t="s">
        <v>33</v>
      </c>
      <c r="H98" s="140" t="s">
        <v>33</v>
      </c>
    </row>
    <row r="99" spans="1:14" ht="30" customHeight="1">
      <c r="A99" s="247">
        <v>3</v>
      </c>
      <c r="B99" s="248" t="str">
        <f>$B$15</f>
        <v>16:00
~
17:00</v>
      </c>
      <c r="C99" s="133" t="s">
        <v>18</v>
      </c>
      <c r="D99" s="155" t="s">
        <v>80</v>
      </c>
      <c r="E99" s="155" t="s">
        <v>80</v>
      </c>
      <c r="F99" s="180" t="s">
        <v>80</v>
      </c>
      <c r="G99" s="155" t="s">
        <v>80</v>
      </c>
      <c r="H99" s="155" t="s">
        <v>80</v>
      </c>
    </row>
    <row r="100" spans="1:14" ht="53.25" customHeight="1">
      <c r="A100" s="247"/>
      <c r="B100" s="248"/>
      <c r="C100" s="133" t="s">
        <v>19</v>
      </c>
      <c r="D100" s="157" t="s">
        <v>105</v>
      </c>
      <c r="E100" s="155" t="s">
        <v>105</v>
      </c>
      <c r="F100" s="180" t="s">
        <v>105</v>
      </c>
      <c r="G100" s="155" t="s">
        <v>100</v>
      </c>
      <c r="H100" s="158" t="s">
        <v>105</v>
      </c>
    </row>
    <row r="101" spans="1:14" ht="20.100000000000001" customHeight="1">
      <c r="A101" s="247"/>
      <c r="B101" s="248"/>
      <c r="C101" s="133" t="s">
        <v>20</v>
      </c>
      <c r="D101" s="140" t="s">
        <v>36</v>
      </c>
      <c r="E101" s="140" t="s">
        <v>35</v>
      </c>
      <c r="F101" s="177" t="s">
        <v>35</v>
      </c>
      <c r="G101" s="140" t="s">
        <v>35</v>
      </c>
      <c r="H101" s="140" t="s">
        <v>35</v>
      </c>
    </row>
    <row r="102" spans="1:14" ht="20.100000000000001" customHeight="1" thickBot="1">
      <c r="A102" s="249"/>
      <c r="B102" s="250"/>
      <c r="C102" s="143" t="s">
        <v>22</v>
      </c>
      <c r="D102" s="145" t="s">
        <v>33</v>
      </c>
      <c r="E102" s="145" t="s">
        <v>34</v>
      </c>
      <c r="F102" s="179" t="s">
        <v>33</v>
      </c>
      <c r="G102" s="145" t="s">
        <v>33</v>
      </c>
      <c r="H102" s="145" t="s">
        <v>33</v>
      </c>
    </row>
    <row r="103" spans="1:14" s="1" customFormat="1" ht="45" customHeight="1" thickBot="1">
      <c r="A103" s="227" t="str">
        <f>YEAR(D107) &amp; "년 " &amp; MONTH(D107) &amp; "월" &amp;" " &amp; WEEKNUM(D107,2)-WEEKNUM(D107-DAY(D107)+1,2) &amp; "주차시간표"</f>
        <v>2022년 12월 3주차시간표</v>
      </c>
      <c r="B103" s="227"/>
      <c r="C103" s="227"/>
      <c r="D103" s="227"/>
      <c r="E103" s="227"/>
      <c r="F103" s="227"/>
      <c r="G103" s="227"/>
      <c r="H103" s="227"/>
    </row>
    <row r="104" spans="1:14" s="1" customFormat="1" ht="30" customHeight="1">
      <c r="A104" s="228" t="s">
        <v>23</v>
      </c>
      <c r="B104" s="229"/>
      <c r="C104" s="230" t="str">
        <f>$C$2</f>
        <v>반찬조리실무과정 8회</v>
      </c>
      <c r="D104" s="231"/>
      <c r="E104" s="232"/>
      <c r="F104" s="100" t="s">
        <v>25</v>
      </c>
      <c r="G104" s="230" t="str">
        <f>$G$2</f>
        <v>14:00~17:00</v>
      </c>
      <c r="H104" s="233"/>
    </row>
    <row r="105" spans="1:14" s="1" customFormat="1" ht="30" customHeight="1" thickBot="1">
      <c r="A105" s="234" t="s">
        <v>21</v>
      </c>
      <c r="B105" s="235"/>
      <c r="C105" s="236" t="str">
        <f>$C$3</f>
        <v>2022.11.09~2023.01.11 (총훈련일46일, 138시간)</v>
      </c>
      <c r="D105" s="237"/>
      <c r="E105" s="238"/>
      <c r="F105" s="101" t="s">
        <v>22</v>
      </c>
      <c r="G105" s="239" t="str">
        <f>$G$3</f>
        <v>김경분</v>
      </c>
      <c r="H105" s="240"/>
    </row>
    <row r="106" spans="1:14" ht="5.0999999999999996" customHeight="1" thickBot="1">
      <c r="A106" s="3"/>
      <c r="B106" s="3"/>
      <c r="C106" s="3"/>
      <c r="D106" s="3"/>
      <c r="E106" s="3"/>
      <c r="F106" s="214"/>
      <c r="G106" s="214"/>
      <c r="H106" s="214"/>
    </row>
    <row r="107" spans="1:14" ht="15" customHeight="1">
      <c r="A107" s="243" t="s">
        <v>1</v>
      </c>
      <c r="B107" s="245" t="s">
        <v>2</v>
      </c>
      <c r="C107" s="245" t="s">
        <v>24</v>
      </c>
      <c r="D107" s="130">
        <f>D89+7</f>
        <v>44914</v>
      </c>
      <c r="E107" s="130">
        <f t="shared" ref="E107:H107" si="6">E89+7</f>
        <v>44915</v>
      </c>
      <c r="F107" s="130">
        <f t="shared" si="6"/>
        <v>44916</v>
      </c>
      <c r="G107" s="130">
        <f t="shared" si="6"/>
        <v>44917</v>
      </c>
      <c r="H107" s="166">
        <f t="shared" si="6"/>
        <v>44918</v>
      </c>
      <c r="J107" s="46"/>
    </row>
    <row r="108" spans="1:14" ht="15" customHeight="1">
      <c r="A108" s="244"/>
      <c r="B108" s="246"/>
      <c r="C108" s="246"/>
      <c r="D108" s="131" t="s">
        <v>40</v>
      </c>
      <c r="E108" s="131" t="s">
        <v>41</v>
      </c>
      <c r="F108" s="131" t="s">
        <v>37</v>
      </c>
      <c r="G108" s="131" t="s">
        <v>38</v>
      </c>
      <c r="H108" s="132" t="s">
        <v>39</v>
      </c>
      <c r="J108" s="47"/>
    </row>
    <row r="109" spans="1:14" ht="30" customHeight="1">
      <c r="A109" s="247">
        <v>1</v>
      </c>
      <c r="B109" s="248" t="str">
        <f>$B$7</f>
        <v>14:00
~
14:50</v>
      </c>
      <c r="C109" s="133" t="s">
        <v>18</v>
      </c>
      <c r="D109" s="155" t="s">
        <v>43</v>
      </c>
      <c r="E109" s="155" t="s">
        <v>43</v>
      </c>
      <c r="F109" s="180" t="s">
        <v>90</v>
      </c>
      <c r="G109" s="155" t="s">
        <v>90</v>
      </c>
      <c r="H109" s="160" t="s">
        <v>80</v>
      </c>
    </row>
    <row r="110" spans="1:14" ht="53.25" customHeight="1">
      <c r="A110" s="247"/>
      <c r="B110" s="248"/>
      <c r="C110" s="133" t="s">
        <v>19</v>
      </c>
      <c r="D110" s="155" t="s">
        <v>46</v>
      </c>
      <c r="E110" s="155" t="s">
        <v>46</v>
      </c>
      <c r="F110" s="180" t="s">
        <v>105</v>
      </c>
      <c r="G110" s="155" t="s">
        <v>100</v>
      </c>
      <c r="H110" s="137" t="s">
        <v>105</v>
      </c>
      <c r="N110" s="47"/>
    </row>
    <row r="111" spans="1:14" ht="20.100000000000001" customHeight="1">
      <c r="A111" s="247"/>
      <c r="B111" s="248"/>
      <c r="C111" s="133" t="s">
        <v>20</v>
      </c>
      <c r="D111" s="140" t="s">
        <v>35</v>
      </c>
      <c r="E111" s="140" t="s">
        <v>35</v>
      </c>
      <c r="F111" s="177" t="s">
        <v>35</v>
      </c>
      <c r="G111" s="140" t="s">
        <v>35</v>
      </c>
      <c r="H111" s="137" t="s">
        <v>35</v>
      </c>
      <c r="N111" s="47"/>
    </row>
    <row r="112" spans="1:14" ht="20.100000000000001" customHeight="1">
      <c r="A112" s="247"/>
      <c r="B112" s="248"/>
      <c r="C112" s="133" t="s">
        <v>22</v>
      </c>
      <c r="D112" s="140" t="s">
        <v>33</v>
      </c>
      <c r="E112" s="140" t="s">
        <v>33</v>
      </c>
      <c r="F112" s="177" t="s">
        <v>33</v>
      </c>
      <c r="G112" s="140" t="s">
        <v>33</v>
      </c>
      <c r="H112" s="140" t="s">
        <v>33</v>
      </c>
    </row>
    <row r="113" spans="1:14" ht="30" customHeight="1">
      <c r="A113" s="247">
        <v>2</v>
      </c>
      <c r="B113" s="248" t="str">
        <f>$B$11</f>
        <v>15:00
~
15:50</v>
      </c>
      <c r="C113" s="133" t="s">
        <v>18</v>
      </c>
      <c r="D113" s="155" t="s">
        <v>80</v>
      </c>
      <c r="E113" s="155" t="s">
        <v>80</v>
      </c>
      <c r="F113" s="180" t="s">
        <v>80</v>
      </c>
      <c r="G113" s="155" t="s">
        <v>80</v>
      </c>
      <c r="H113" s="140" t="s">
        <v>79</v>
      </c>
    </row>
    <row r="114" spans="1:14" ht="53.25" customHeight="1">
      <c r="A114" s="247"/>
      <c r="B114" s="248"/>
      <c r="C114" s="133" t="s">
        <v>19</v>
      </c>
      <c r="D114" s="155" t="s">
        <v>100</v>
      </c>
      <c r="E114" s="155" t="s">
        <v>100</v>
      </c>
      <c r="F114" s="180" t="s">
        <v>105</v>
      </c>
      <c r="G114" s="155" t="s">
        <v>100</v>
      </c>
      <c r="H114" s="155" t="s">
        <v>105</v>
      </c>
      <c r="M114" s="127"/>
    </row>
    <row r="115" spans="1:14" ht="20.100000000000001" customHeight="1">
      <c r="A115" s="247"/>
      <c r="B115" s="248"/>
      <c r="C115" s="133" t="s">
        <v>20</v>
      </c>
      <c r="D115" s="140" t="s">
        <v>35</v>
      </c>
      <c r="E115" s="140" t="s">
        <v>35</v>
      </c>
      <c r="F115" s="177" t="s">
        <v>35</v>
      </c>
      <c r="G115" s="140" t="s">
        <v>35</v>
      </c>
      <c r="H115" s="155" t="s">
        <v>35</v>
      </c>
    </row>
    <row r="116" spans="1:14" ht="20.100000000000001" customHeight="1">
      <c r="A116" s="247"/>
      <c r="B116" s="248"/>
      <c r="C116" s="133" t="s">
        <v>22</v>
      </c>
      <c r="D116" s="140" t="s">
        <v>33</v>
      </c>
      <c r="E116" s="140" t="s">
        <v>33</v>
      </c>
      <c r="F116" s="177" t="s">
        <v>33</v>
      </c>
      <c r="G116" s="140" t="s">
        <v>33</v>
      </c>
      <c r="H116" s="140" t="s">
        <v>33</v>
      </c>
    </row>
    <row r="117" spans="1:14" ht="30" customHeight="1">
      <c r="A117" s="247">
        <v>3</v>
      </c>
      <c r="B117" s="248" t="str">
        <f>$B$15</f>
        <v>16:00
~
17:00</v>
      </c>
      <c r="C117" s="133" t="s">
        <v>18</v>
      </c>
      <c r="D117" s="155" t="s">
        <v>80</v>
      </c>
      <c r="E117" s="155" t="s">
        <v>80</v>
      </c>
      <c r="F117" s="180" t="s">
        <v>80</v>
      </c>
      <c r="G117" s="155" t="s">
        <v>82</v>
      </c>
      <c r="H117" s="140" t="s">
        <v>79</v>
      </c>
    </row>
    <row r="118" spans="1:14" ht="53.25" customHeight="1">
      <c r="A118" s="247"/>
      <c r="B118" s="248"/>
      <c r="C118" s="133" t="s">
        <v>19</v>
      </c>
      <c r="D118" s="155" t="s">
        <v>100</v>
      </c>
      <c r="E118" s="157" t="s">
        <v>100</v>
      </c>
      <c r="F118" s="180" t="s">
        <v>105</v>
      </c>
      <c r="G118" s="155" t="s">
        <v>101</v>
      </c>
      <c r="H118" s="155" t="s">
        <v>100</v>
      </c>
    </row>
    <row r="119" spans="1:14" ht="20.100000000000001" customHeight="1">
      <c r="A119" s="247"/>
      <c r="B119" s="248"/>
      <c r="C119" s="133" t="s">
        <v>20</v>
      </c>
      <c r="D119" s="140" t="s">
        <v>35</v>
      </c>
      <c r="E119" s="140" t="s">
        <v>35</v>
      </c>
      <c r="F119" s="177" t="s">
        <v>35</v>
      </c>
      <c r="G119" s="140" t="s">
        <v>35</v>
      </c>
      <c r="H119" s="155" t="s">
        <v>35</v>
      </c>
      <c r="I119" s="125"/>
    </row>
    <row r="120" spans="1:14" ht="20.100000000000001" customHeight="1" thickBot="1">
      <c r="A120" s="249"/>
      <c r="B120" s="250"/>
      <c r="C120" s="143" t="s">
        <v>22</v>
      </c>
      <c r="D120" s="145" t="s">
        <v>33</v>
      </c>
      <c r="E120" s="145" t="s">
        <v>33</v>
      </c>
      <c r="F120" s="179" t="s">
        <v>33</v>
      </c>
      <c r="G120" s="145" t="s">
        <v>33</v>
      </c>
      <c r="H120" s="145" t="s">
        <v>33</v>
      </c>
    </row>
    <row r="121" spans="1:14" s="1" customFormat="1" ht="45" customHeight="1">
      <c r="A121" s="241" t="str">
        <f>YEAR(D123) &amp; "년 " &amp; MONTH(D123) &amp; "월" &amp;" " &amp; WEEKNUM(D123,2)-WEEKNUM(D123-DAY(D123)+1,2) &amp; "주차시간표"</f>
        <v>2022년 12월 4주차시간표</v>
      </c>
      <c r="B121" s="241"/>
      <c r="C121" s="241"/>
      <c r="D121" s="241"/>
      <c r="E121" s="241"/>
      <c r="F121" s="241"/>
      <c r="G121" s="241"/>
      <c r="H121" s="241"/>
    </row>
    <row r="122" spans="1:14" ht="5.0999999999999996" customHeight="1" thickBot="1">
      <c r="A122" s="3"/>
      <c r="B122" s="3"/>
      <c r="C122" s="3"/>
      <c r="D122" s="3"/>
      <c r="E122" s="3"/>
      <c r="F122" s="242"/>
      <c r="G122" s="242"/>
      <c r="H122" s="242"/>
    </row>
    <row r="123" spans="1:14" ht="15" customHeight="1">
      <c r="A123" s="243" t="s">
        <v>1</v>
      </c>
      <c r="B123" s="245" t="s">
        <v>2</v>
      </c>
      <c r="C123" s="245" t="s">
        <v>24</v>
      </c>
      <c r="D123" s="130">
        <f>D107+7</f>
        <v>44921</v>
      </c>
      <c r="E123" s="147">
        <f t="shared" ref="E123:H123" si="7">E107+7</f>
        <v>44922</v>
      </c>
      <c r="F123" s="147">
        <f t="shared" si="7"/>
        <v>44923</v>
      </c>
      <c r="G123" s="147">
        <f t="shared" si="7"/>
        <v>44924</v>
      </c>
      <c r="H123" s="169">
        <f t="shared" si="7"/>
        <v>44925</v>
      </c>
      <c r="J123" s="46"/>
    </row>
    <row r="124" spans="1:14" ht="15" customHeight="1">
      <c r="A124" s="244"/>
      <c r="B124" s="246"/>
      <c r="C124" s="246"/>
      <c r="D124" s="131" t="s">
        <v>40</v>
      </c>
      <c r="E124" s="131" t="s">
        <v>41</v>
      </c>
      <c r="F124" s="148" t="s">
        <v>86</v>
      </c>
      <c r="G124" s="151" t="s">
        <v>38</v>
      </c>
      <c r="H124" s="152" t="s">
        <v>39</v>
      </c>
      <c r="J124" s="47"/>
    </row>
    <row r="125" spans="1:14" ht="30" customHeight="1">
      <c r="A125" s="247">
        <v>1</v>
      </c>
      <c r="B125" s="257" t="s">
        <v>91</v>
      </c>
      <c r="C125" s="133" t="s">
        <v>92</v>
      </c>
      <c r="D125" s="160" t="s">
        <v>80</v>
      </c>
      <c r="E125" s="161" t="s">
        <v>80</v>
      </c>
      <c r="F125" s="180" t="s">
        <v>80</v>
      </c>
      <c r="G125" s="161" t="s">
        <v>80</v>
      </c>
      <c r="H125" s="155" t="s">
        <v>80</v>
      </c>
      <c r="J125" s="47"/>
    </row>
    <row r="126" spans="1:14" ht="53.25" customHeight="1">
      <c r="A126" s="247"/>
      <c r="B126" s="258"/>
      <c r="C126" s="133" t="s">
        <v>19</v>
      </c>
      <c r="D126" s="155" t="s">
        <v>105</v>
      </c>
      <c r="E126" s="155" t="s">
        <v>105</v>
      </c>
      <c r="F126" s="180" t="s">
        <v>105</v>
      </c>
      <c r="G126" s="155" t="s">
        <v>105</v>
      </c>
      <c r="H126" s="137" t="s">
        <v>105</v>
      </c>
      <c r="K126" s="120"/>
      <c r="N126" s="47"/>
    </row>
    <row r="127" spans="1:14" ht="20.100000000000001" customHeight="1">
      <c r="A127" s="247"/>
      <c r="B127" s="258"/>
      <c r="C127" s="133" t="s">
        <v>20</v>
      </c>
      <c r="D127" s="140" t="s">
        <v>35</v>
      </c>
      <c r="E127" s="140" t="s">
        <v>35</v>
      </c>
      <c r="F127" s="177" t="s">
        <v>35</v>
      </c>
      <c r="G127" s="140" t="s">
        <v>36</v>
      </c>
      <c r="H127" s="140" t="s">
        <v>35</v>
      </c>
      <c r="N127" s="47"/>
    </row>
    <row r="128" spans="1:14" ht="20.100000000000001" customHeight="1">
      <c r="A128" s="247"/>
      <c r="B128" s="258"/>
      <c r="C128" s="133" t="s">
        <v>22</v>
      </c>
      <c r="D128" s="140" t="s">
        <v>33</v>
      </c>
      <c r="E128" s="140" t="s">
        <v>33</v>
      </c>
      <c r="F128" s="177" t="s">
        <v>33</v>
      </c>
      <c r="G128" s="140" t="s">
        <v>33</v>
      </c>
      <c r="H128" s="140" t="s">
        <v>33</v>
      </c>
    </row>
    <row r="129" spans="1:14" ht="30" customHeight="1">
      <c r="A129" s="247">
        <v>2</v>
      </c>
      <c r="B129" s="248" t="str">
        <f>$B$11</f>
        <v>15:00
~
15:50</v>
      </c>
      <c r="C129" s="133" t="s">
        <v>18</v>
      </c>
      <c r="D129" s="135" t="s">
        <v>79</v>
      </c>
      <c r="E129" s="155" t="s">
        <v>79</v>
      </c>
      <c r="F129" s="180" t="s">
        <v>80</v>
      </c>
      <c r="G129" s="155" t="s">
        <v>80</v>
      </c>
      <c r="H129" s="135" t="s">
        <v>80</v>
      </c>
    </row>
    <row r="130" spans="1:14" ht="53.25" customHeight="1">
      <c r="A130" s="247"/>
      <c r="B130" s="248"/>
      <c r="C130" s="133" t="s">
        <v>19</v>
      </c>
      <c r="D130" s="155" t="s">
        <v>105</v>
      </c>
      <c r="E130" s="155" t="s">
        <v>105</v>
      </c>
      <c r="F130" s="180" t="s">
        <v>105</v>
      </c>
      <c r="G130" s="155" t="s">
        <v>105</v>
      </c>
      <c r="H130" s="137" t="s">
        <v>105</v>
      </c>
    </row>
    <row r="131" spans="1:14" ht="20.100000000000001" customHeight="1">
      <c r="A131" s="247"/>
      <c r="B131" s="248"/>
      <c r="C131" s="133" t="s">
        <v>20</v>
      </c>
      <c r="D131" s="140" t="s">
        <v>35</v>
      </c>
      <c r="E131" s="155" t="s">
        <v>35</v>
      </c>
      <c r="F131" s="177" t="s">
        <v>35</v>
      </c>
      <c r="G131" s="140" t="s">
        <v>36</v>
      </c>
      <c r="H131" s="140" t="s">
        <v>35</v>
      </c>
    </row>
    <row r="132" spans="1:14" ht="20.100000000000001" customHeight="1">
      <c r="A132" s="247"/>
      <c r="B132" s="248"/>
      <c r="C132" s="133" t="s">
        <v>22</v>
      </c>
      <c r="D132" s="140" t="s">
        <v>33</v>
      </c>
      <c r="E132" s="140" t="s">
        <v>33</v>
      </c>
      <c r="F132" s="177" t="s">
        <v>33</v>
      </c>
      <c r="G132" s="140" t="s">
        <v>33</v>
      </c>
      <c r="H132" s="140" t="s">
        <v>33</v>
      </c>
    </row>
    <row r="133" spans="1:14" ht="30" customHeight="1">
      <c r="A133" s="247">
        <v>3</v>
      </c>
      <c r="B133" s="248" t="str">
        <f>$B$15</f>
        <v>16:00
~
17:00</v>
      </c>
      <c r="C133" s="133" t="s">
        <v>18</v>
      </c>
      <c r="D133" s="135" t="s">
        <v>82</v>
      </c>
      <c r="E133" s="155" t="s">
        <v>80</v>
      </c>
      <c r="F133" s="180" t="s">
        <v>80</v>
      </c>
      <c r="G133" s="155" t="s">
        <v>80</v>
      </c>
      <c r="H133" s="155" t="s">
        <v>80</v>
      </c>
    </row>
    <row r="134" spans="1:14" ht="53.25" customHeight="1">
      <c r="A134" s="247"/>
      <c r="B134" s="248"/>
      <c r="C134" s="133" t="s">
        <v>19</v>
      </c>
      <c r="D134" s="137" t="s">
        <v>99</v>
      </c>
      <c r="E134" s="155" t="s">
        <v>100</v>
      </c>
      <c r="F134" s="180" t="s">
        <v>100</v>
      </c>
      <c r="G134" s="155" t="s">
        <v>100</v>
      </c>
      <c r="H134" s="155" t="s">
        <v>100</v>
      </c>
    </row>
    <row r="135" spans="1:14" ht="20.100000000000001" customHeight="1">
      <c r="A135" s="247"/>
      <c r="B135" s="248"/>
      <c r="C135" s="133" t="s">
        <v>20</v>
      </c>
      <c r="D135" s="140" t="s">
        <v>35</v>
      </c>
      <c r="E135" s="140" t="s">
        <v>35</v>
      </c>
      <c r="F135" s="177" t="s">
        <v>35</v>
      </c>
      <c r="G135" s="140" t="s">
        <v>35</v>
      </c>
      <c r="H135" s="140" t="s">
        <v>35</v>
      </c>
    </row>
    <row r="136" spans="1:14" ht="20.100000000000001" customHeight="1" thickBot="1">
      <c r="A136" s="249"/>
      <c r="B136" s="250"/>
      <c r="C136" s="143" t="s">
        <v>22</v>
      </c>
      <c r="D136" s="145" t="s">
        <v>34</v>
      </c>
      <c r="E136" s="145" t="s">
        <v>33</v>
      </c>
      <c r="F136" s="179" t="s">
        <v>33</v>
      </c>
      <c r="G136" s="145" t="s">
        <v>34</v>
      </c>
      <c r="H136" s="145" t="s">
        <v>33</v>
      </c>
    </row>
    <row r="137" spans="1:14" s="1" customFormat="1" ht="45" customHeight="1" thickBot="1">
      <c r="A137" s="227" t="str">
        <f>YEAR(D141) &amp; "년 " &amp; MONTH(D141) &amp; "월" &amp;" " &amp; WEEKNUM(D141,2)-WEEKNUM(D141-DAY(D141)+1,2) &amp; "주차시간표"</f>
        <v>2023년 1월 1주차시간표</v>
      </c>
      <c r="B137" s="227"/>
      <c r="C137" s="227"/>
      <c r="D137" s="227"/>
      <c r="E137" s="227"/>
      <c r="F137" s="227"/>
      <c r="G137" s="227"/>
      <c r="H137" s="227"/>
    </row>
    <row r="138" spans="1:14" s="1" customFormat="1" ht="30" customHeight="1">
      <c r="A138" s="228" t="s">
        <v>23</v>
      </c>
      <c r="B138" s="229"/>
      <c r="C138" s="230" t="str">
        <f>$C$2</f>
        <v>반찬조리실무과정 8회</v>
      </c>
      <c r="D138" s="231"/>
      <c r="E138" s="232"/>
      <c r="F138" s="100" t="s">
        <v>25</v>
      </c>
      <c r="G138" s="230" t="str">
        <f>$G$2</f>
        <v>14:00~17:00</v>
      </c>
      <c r="H138" s="233"/>
    </row>
    <row r="139" spans="1:14" s="1" customFormat="1" ht="30" customHeight="1" thickBot="1">
      <c r="A139" s="234" t="s">
        <v>21</v>
      </c>
      <c r="B139" s="235"/>
      <c r="C139" s="236" t="str">
        <f>$C$3</f>
        <v>2022.11.09~2023.01.11 (총훈련일46일, 138시간)</v>
      </c>
      <c r="D139" s="237"/>
      <c r="E139" s="238"/>
      <c r="F139" s="101" t="s">
        <v>22</v>
      </c>
      <c r="G139" s="239" t="str">
        <f>$G$3</f>
        <v>김경분</v>
      </c>
      <c r="H139" s="240"/>
      <c r="I139" s="2"/>
    </row>
    <row r="140" spans="1:14" ht="5.0999999999999996" customHeight="1" thickBot="1">
      <c r="A140" s="3"/>
      <c r="B140" s="3"/>
      <c r="C140" s="3"/>
      <c r="D140" s="3"/>
      <c r="E140" s="3"/>
      <c r="F140" s="214"/>
      <c r="G140" s="214"/>
      <c r="H140" s="214"/>
    </row>
    <row r="141" spans="1:14" ht="15" customHeight="1">
      <c r="A141" s="243" t="s">
        <v>1</v>
      </c>
      <c r="B141" s="245" t="s">
        <v>2</v>
      </c>
      <c r="C141" s="245" t="s">
        <v>24</v>
      </c>
      <c r="D141" s="130">
        <f>D123+7</f>
        <v>44928</v>
      </c>
      <c r="E141" s="147">
        <f t="shared" ref="E141:H141" si="8">E123+7</f>
        <v>44929</v>
      </c>
      <c r="F141" s="147">
        <f t="shared" si="8"/>
        <v>44930</v>
      </c>
      <c r="G141" s="147">
        <f t="shared" si="8"/>
        <v>44931</v>
      </c>
      <c r="H141" s="169">
        <f t="shared" si="8"/>
        <v>44932</v>
      </c>
      <c r="J141" s="46"/>
    </row>
    <row r="142" spans="1:14" ht="15" customHeight="1">
      <c r="A142" s="244"/>
      <c r="B142" s="246"/>
      <c r="C142" s="246"/>
      <c r="D142" s="131" t="s">
        <v>89</v>
      </c>
      <c r="E142" s="148" t="s">
        <v>41</v>
      </c>
      <c r="F142" s="131" t="s">
        <v>37</v>
      </c>
      <c r="G142" s="131" t="s">
        <v>38</v>
      </c>
      <c r="H142" s="152" t="s">
        <v>39</v>
      </c>
      <c r="J142" s="47"/>
    </row>
    <row r="143" spans="1:14" ht="30" customHeight="1">
      <c r="A143" s="247">
        <v>1</v>
      </c>
      <c r="B143" s="248" t="str">
        <f>$B$7</f>
        <v>14:00
~
14:50</v>
      </c>
      <c r="C143" s="133" t="s">
        <v>18</v>
      </c>
      <c r="D143" s="135" t="s">
        <v>80</v>
      </c>
      <c r="E143" s="155" t="s">
        <v>79</v>
      </c>
      <c r="F143" s="175" t="s">
        <v>80</v>
      </c>
      <c r="G143" s="155" t="s">
        <v>80</v>
      </c>
      <c r="H143" s="155" t="s">
        <v>80</v>
      </c>
    </row>
    <row r="144" spans="1:14" ht="53.25" customHeight="1">
      <c r="A144" s="247"/>
      <c r="B144" s="248"/>
      <c r="C144" s="133" t="s">
        <v>19</v>
      </c>
      <c r="D144" s="137" t="s">
        <v>100</v>
      </c>
      <c r="E144" s="155" t="s">
        <v>100</v>
      </c>
      <c r="F144" s="176" t="s">
        <v>100</v>
      </c>
      <c r="G144" s="155" t="s">
        <v>105</v>
      </c>
      <c r="H144" s="155" t="s">
        <v>105</v>
      </c>
      <c r="N144" s="47"/>
    </row>
    <row r="145" spans="1:14" ht="20.100000000000001" customHeight="1">
      <c r="A145" s="247"/>
      <c r="B145" s="248"/>
      <c r="C145" s="133" t="s">
        <v>20</v>
      </c>
      <c r="D145" s="140" t="s">
        <v>35</v>
      </c>
      <c r="E145" s="140" t="s">
        <v>35</v>
      </c>
      <c r="F145" s="177" t="s">
        <v>35</v>
      </c>
      <c r="G145" s="140" t="s">
        <v>35</v>
      </c>
      <c r="H145" s="140" t="s">
        <v>35</v>
      </c>
      <c r="N145" s="47"/>
    </row>
    <row r="146" spans="1:14" ht="20.100000000000001" customHeight="1">
      <c r="A146" s="247"/>
      <c r="B146" s="248"/>
      <c r="C146" s="133" t="s">
        <v>22</v>
      </c>
      <c r="D146" s="140" t="s">
        <v>33</v>
      </c>
      <c r="E146" s="140" t="s">
        <v>33</v>
      </c>
      <c r="F146" s="177" t="s">
        <v>33</v>
      </c>
      <c r="G146" s="140" t="s">
        <v>33</v>
      </c>
      <c r="H146" s="140" t="s">
        <v>33</v>
      </c>
    </row>
    <row r="147" spans="1:14" ht="30" customHeight="1">
      <c r="A147" s="247">
        <v>2</v>
      </c>
      <c r="B147" s="248" t="str">
        <f>$B$11</f>
        <v>15:00
~
15:50</v>
      </c>
      <c r="C147" s="133" t="s">
        <v>18</v>
      </c>
      <c r="D147" s="135" t="s">
        <v>80</v>
      </c>
      <c r="E147" s="155" t="s">
        <v>80</v>
      </c>
      <c r="F147" s="180" t="s">
        <v>80</v>
      </c>
      <c r="G147" s="155" t="s">
        <v>80</v>
      </c>
      <c r="H147" s="155" t="s">
        <v>80</v>
      </c>
    </row>
    <row r="148" spans="1:14" ht="53.25" customHeight="1">
      <c r="A148" s="247"/>
      <c r="B148" s="248"/>
      <c r="C148" s="133" t="s">
        <v>19</v>
      </c>
      <c r="D148" s="137" t="s">
        <v>100</v>
      </c>
      <c r="E148" s="155" t="s">
        <v>105</v>
      </c>
      <c r="F148" s="180" t="s">
        <v>105</v>
      </c>
      <c r="G148" s="155" t="s">
        <v>105</v>
      </c>
      <c r="H148" s="155" t="s">
        <v>105</v>
      </c>
    </row>
    <row r="149" spans="1:14" ht="20.100000000000001" customHeight="1">
      <c r="A149" s="247"/>
      <c r="B149" s="248"/>
      <c r="C149" s="133" t="s">
        <v>20</v>
      </c>
      <c r="D149" s="140" t="s">
        <v>36</v>
      </c>
      <c r="E149" s="140" t="s">
        <v>35</v>
      </c>
      <c r="F149" s="177" t="s">
        <v>35</v>
      </c>
      <c r="G149" s="140" t="s">
        <v>35</v>
      </c>
      <c r="H149" s="140" t="s">
        <v>35</v>
      </c>
    </row>
    <row r="150" spans="1:14" ht="20.100000000000001" customHeight="1">
      <c r="A150" s="247"/>
      <c r="B150" s="248"/>
      <c r="C150" s="133" t="s">
        <v>22</v>
      </c>
      <c r="D150" s="140" t="s">
        <v>33</v>
      </c>
      <c r="E150" s="140" t="s">
        <v>33</v>
      </c>
      <c r="F150" s="177" t="s">
        <v>33</v>
      </c>
      <c r="G150" s="140" t="s">
        <v>33</v>
      </c>
      <c r="H150" s="140" t="s">
        <v>33</v>
      </c>
    </row>
    <row r="151" spans="1:14" ht="30" customHeight="1">
      <c r="A151" s="247">
        <v>3</v>
      </c>
      <c r="B151" s="248" t="str">
        <f>$B$15</f>
        <v>16:00
~
17:00</v>
      </c>
      <c r="C151" s="133" t="s">
        <v>18</v>
      </c>
      <c r="D151" s="155" t="s">
        <v>80</v>
      </c>
      <c r="E151" s="155" t="s">
        <v>80</v>
      </c>
      <c r="F151" s="180" t="s">
        <v>80</v>
      </c>
      <c r="G151" s="155" t="s">
        <v>80</v>
      </c>
      <c r="H151" s="155" t="s">
        <v>80</v>
      </c>
    </row>
    <row r="152" spans="1:14" ht="53.25" customHeight="1">
      <c r="A152" s="247"/>
      <c r="B152" s="248"/>
      <c r="C152" s="133" t="s">
        <v>19</v>
      </c>
      <c r="D152" s="155" t="s">
        <v>105</v>
      </c>
      <c r="E152" s="155" t="s">
        <v>105</v>
      </c>
      <c r="F152" s="180" t="s">
        <v>105</v>
      </c>
      <c r="G152" s="155" t="s">
        <v>100</v>
      </c>
      <c r="H152" s="155" t="s">
        <v>100</v>
      </c>
      <c r="L152" s="126"/>
    </row>
    <row r="153" spans="1:14" ht="20.100000000000001" customHeight="1">
      <c r="A153" s="247"/>
      <c r="B153" s="248"/>
      <c r="C153" s="133" t="s">
        <v>20</v>
      </c>
      <c r="D153" s="140" t="s">
        <v>35</v>
      </c>
      <c r="E153" s="140" t="s">
        <v>36</v>
      </c>
      <c r="F153" s="177" t="s">
        <v>35</v>
      </c>
      <c r="G153" s="140" t="s">
        <v>35</v>
      </c>
      <c r="H153" s="140" t="s">
        <v>35</v>
      </c>
    </row>
    <row r="154" spans="1:14" ht="20.100000000000001" customHeight="1" thickBot="1">
      <c r="A154" s="249"/>
      <c r="B154" s="250"/>
      <c r="C154" s="143" t="s">
        <v>22</v>
      </c>
      <c r="D154" s="145" t="s">
        <v>33</v>
      </c>
      <c r="E154" s="145" t="s">
        <v>33</v>
      </c>
      <c r="F154" s="179" t="s">
        <v>33</v>
      </c>
      <c r="G154" s="145" t="s">
        <v>33</v>
      </c>
      <c r="H154" s="145" t="s">
        <v>33</v>
      </c>
    </row>
    <row r="155" spans="1:14" s="1" customFormat="1" ht="45" customHeight="1">
      <c r="A155" s="241" t="str">
        <f>YEAR(D157) &amp; "년 " &amp; MONTH(D157) &amp; "월" &amp;" " &amp; WEEKNUM(D157,2)-WEEKNUM(D157-DAY(D157)+1,2) &amp; "주차시간표"</f>
        <v>2023년 1월 2주차시간표</v>
      </c>
      <c r="B155" s="241"/>
      <c r="C155" s="241"/>
      <c r="D155" s="241"/>
      <c r="E155" s="241"/>
      <c r="F155" s="241"/>
      <c r="G155" s="241"/>
      <c r="H155" s="241"/>
    </row>
    <row r="156" spans="1:14" ht="5.0999999999999996" customHeight="1" thickBot="1">
      <c r="A156" s="3"/>
      <c r="B156" s="3"/>
      <c r="C156" s="3"/>
      <c r="D156" s="3"/>
      <c r="E156" s="3"/>
      <c r="F156" s="242"/>
      <c r="G156" s="242"/>
      <c r="H156" s="242"/>
    </row>
    <row r="157" spans="1:14" ht="15" customHeight="1">
      <c r="A157" s="243" t="s">
        <v>1</v>
      </c>
      <c r="B157" s="245" t="s">
        <v>2</v>
      </c>
      <c r="C157" s="245" t="s">
        <v>24</v>
      </c>
      <c r="D157" s="147">
        <f>D141+7</f>
        <v>44935</v>
      </c>
      <c r="E157" s="130">
        <f t="shared" ref="E157:H157" si="9">E141+7</f>
        <v>44936</v>
      </c>
      <c r="F157" s="130">
        <f t="shared" si="9"/>
        <v>44937</v>
      </c>
      <c r="G157" s="130">
        <f t="shared" si="9"/>
        <v>44938</v>
      </c>
      <c r="H157" s="166">
        <f t="shared" si="9"/>
        <v>44939</v>
      </c>
      <c r="J157" s="46"/>
    </row>
    <row r="158" spans="1:14" ht="15" customHeight="1">
      <c r="A158" s="244"/>
      <c r="B158" s="246"/>
      <c r="C158" s="246"/>
      <c r="D158" s="148" t="s">
        <v>40</v>
      </c>
      <c r="E158" s="131" t="s">
        <v>41</v>
      </c>
      <c r="F158" s="131" t="s">
        <v>37</v>
      </c>
      <c r="G158" s="131" t="s">
        <v>38</v>
      </c>
      <c r="H158" s="132" t="s">
        <v>109</v>
      </c>
      <c r="J158" s="47"/>
    </row>
    <row r="159" spans="1:14" ht="30" customHeight="1">
      <c r="A159" s="247">
        <v>1</v>
      </c>
      <c r="B159" s="248" t="str">
        <f>$B$7</f>
        <v>14:00
~
14:50</v>
      </c>
      <c r="C159" s="133" t="s">
        <v>18</v>
      </c>
      <c r="D159" s="155" t="s">
        <v>80</v>
      </c>
      <c r="E159" s="155" t="s">
        <v>80</v>
      </c>
      <c r="F159" s="180" t="s">
        <v>80</v>
      </c>
      <c r="G159" s="134"/>
      <c r="H159" s="182"/>
    </row>
    <row r="160" spans="1:14" ht="53.25" customHeight="1">
      <c r="A160" s="247"/>
      <c r="B160" s="248"/>
      <c r="C160" s="133" t="s">
        <v>19</v>
      </c>
      <c r="D160" s="155" t="s">
        <v>105</v>
      </c>
      <c r="E160" s="155" t="s">
        <v>105</v>
      </c>
      <c r="F160" s="180" t="s">
        <v>100</v>
      </c>
      <c r="G160" s="136"/>
      <c r="H160" s="183"/>
      <c r="I160" s="120"/>
      <c r="J160" s="120"/>
      <c r="N160" s="47"/>
    </row>
    <row r="161" spans="1:14" ht="20.100000000000001" customHeight="1">
      <c r="A161" s="247"/>
      <c r="B161" s="248"/>
      <c r="C161" s="133" t="s">
        <v>20</v>
      </c>
      <c r="D161" s="140" t="s">
        <v>35</v>
      </c>
      <c r="E161" s="155" t="s">
        <v>35</v>
      </c>
      <c r="F161" s="177" t="s">
        <v>35</v>
      </c>
      <c r="G161" s="139"/>
      <c r="H161" s="184"/>
      <c r="N161" s="47"/>
    </row>
    <row r="162" spans="1:14" ht="20.100000000000001" customHeight="1">
      <c r="A162" s="247"/>
      <c r="B162" s="248"/>
      <c r="C162" s="133" t="s">
        <v>22</v>
      </c>
      <c r="D162" s="140" t="s">
        <v>33</v>
      </c>
      <c r="E162" s="155" t="s">
        <v>33</v>
      </c>
      <c r="F162" s="177" t="s">
        <v>33</v>
      </c>
      <c r="G162" s="139"/>
      <c r="H162" s="184"/>
    </row>
    <row r="163" spans="1:14" ht="30" customHeight="1">
      <c r="A163" s="247">
        <v>2</v>
      </c>
      <c r="B163" s="248" t="str">
        <f>$B$11</f>
        <v>15:00
~
15:50</v>
      </c>
      <c r="C163" s="133" t="s">
        <v>18</v>
      </c>
      <c r="D163" s="155" t="s">
        <v>80</v>
      </c>
      <c r="E163" s="140" t="s">
        <v>79</v>
      </c>
      <c r="F163" s="180" t="s">
        <v>81</v>
      </c>
      <c r="G163" s="134"/>
      <c r="H163" s="182"/>
    </row>
    <row r="164" spans="1:14" ht="53.25" customHeight="1">
      <c r="A164" s="247"/>
      <c r="B164" s="248"/>
      <c r="C164" s="133" t="s">
        <v>19</v>
      </c>
      <c r="D164" s="155" t="s">
        <v>105</v>
      </c>
      <c r="E164" s="171" t="s">
        <v>106</v>
      </c>
      <c r="F164" s="180" t="s">
        <v>107</v>
      </c>
      <c r="G164" s="172"/>
      <c r="H164" s="185"/>
      <c r="K164" s="120"/>
    </row>
    <row r="165" spans="1:14" ht="20.100000000000001" customHeight="1">
      <c r="A165" s="247"/>
      <c r="B165" s="248"/>
      <c r="C165" s="133" t="s">
        <v>20</v>
      </c>
      <c r="D165" s="155" t="s">
        <v>36</v>
      </c>
      <c r="E165" s="155" t="s">
        <v>35</v>
      </c>
      <c r="F165" s="177" t="s">
        <v>35</v>
      </c>
      <c r="G165" s="139"/>
      <c r="H165" s="184"/>
    </row>
    <row r="166" spans="1:14" ht="20.100000000000001" customHeight="1">
      <c r="A166" s="247"/>
      <c r="B166" s="248"/>
      <c r="C166" s="133" t="s">
        <v>22</v>
      </c>
      <c r="D166" s="140" t="s">
        <v>33</v>
      </c>
      <c r="E166" s="155" t="s">
        <v>33</v>
      </c>
      <c r="F166" s="177" t="s">
        <v>33</v>
      </c>
      <c r="G166" s="139"/>
      <c r="H166" s="184"/>
    </row>
    <row r="167" spans="1:14" ht="30" customHeight="1">
      <c r="A167" s="247">
        <v>3</v>
      </c>
      <c r="B167" s="248" t="str">
        <f>$B$15</f>
        <v>16:00
~
17:00</v>
      </c>
      <c r="C167" s="133" t="s">
        <v>18</v>
      </c>
      <c r="D167" s="155" t="s">
        <v>80</v>
      </c>
      <c r="E167" s="140" t="s">
        <v>80</v>
      </c>
      <c r="F167" s="180" t="s">
        <v>82</v>
      </c>
      <c r="G167" s="134"/>
      <c r="H167" s="182"/>
    </row>
    <row r="168" spans="1:14" ht="53.25" customHeight="1">
      <c r="A168" s="247"/>
      <c r="B168" s="248"/>
      <c r="C168" s="133" t="s">
        <v>19</v>
      </c>
      <c r="D168" s="155" t="s">
        <v>100</v>
      </c>
      <c r="E168" s="171" t="s">
        <v>100</v>
      </c>
      <c r="F168" s="180" t="s">
        <v>103</v>
      </c>
      <c r="G168" s="136"/>
      <c r="H168" s="183"/>
    </row>
    <row r="169" spans="1:14" ht="20.100000000000001" customHeight="1">
      <c r="A169" s="247"/>
      <c r="B169" s="248"/>
      <c r="C169" s="133" t="s">
        <v>20</v>
      </c>
      <c r="D169" s="140" t="s">
        <v>35</v>
      </c>
      <c r="E169" s="155" t="s">
        <v>35</v>
      </c>
      <c r="F169" s="177" t="s">
        <v>35</v>
      </c>
      <c r="G169" s="139"/>
      <c r="H169" s="184"/>
    </row>
    <row r="170" spans="1:14" ht="20.100000000000001" customHeight="1" thickBot="1">
      <c r="A170" s="249"/>
      <c r="B170" s="250"/>
      <c r="C170" s="143" t="s">
        <v>22</v>
      </c>
      <c r="D170" s="145" t="s">
        <v>33</v>
      </c>
      <c r="E170" s="159" t="s">
        <v>33</v>
      </c>
      <c r="F170" s="179" t="s">
        <v>33</v>
      </c>
      <c r="G170" s="181"/>
      <c r="H170" s="186"/>
    </row>
    <row r="171" spans="1:14" s="1" customFormat="1" ht="45" customHeight="1" thickBot="1">
      <c r="A171" s="227" t="str">
        <f>YEAR(D175) &amp; "년 " &amp; MONTH(D175) &amp; "월" &amp;" " &amp; WEEKNUM(D175,2)-WEEKNUM(D175-DAY(D175)+1,2) &amp; "주차시간표"</f>
        <v>2023년 1월 3주차시간표</v>
      </c>
      <c r="B171" s="227"/>
      <c r="C171" s="227"/>
      <c r="D171" s="227"/>
      <c r="E171" s="227"/>
      <c r="F171" s="227"/>
      <c r="G171" s="227"/>
      <c r="H171" s="227"/>
    </row>
    <row r="172" spans="1:14" s="1" customFormat="1" ht="30" customHeight="1">
      <c r="A172" s="228" t="s">
        <v>23</v>
      </c>
      <c r="B172" s="229"/>
      <c r="C172" s="230" t="str">
        <f>$C$2</f>
        <v>반찬조리실무과정 8회</v>
      </c>
      <c r="D172" s="231"/>
      <c r="E172" s="232"/>
      <c r="F172" s="100" t="s">
        <v>25</v>
      </c>
      <c r="G172" s="230" t="str">
        <f>$G$2</f>
        <v>14:00~17:00</v>
      </c>
      <c r="H172" s="233"/>
    </row>
    <row r="173" spans="1:14" s="1" customFormat="1" ht="30" customHeight="1" thickBot="1">
      <c r="A173" s="234" t="s">
        <v>21</v>
      </c>
      <c r="B173" s="235"/>
      <c r="C173" s="236" t="str">
        <f>$C$3</f>
        <v>2022.11.09~2023.01.11 (총훈련일46일, 138시간)</v>
      </c>
      <c r="D173" s="237"/>
      <c r="E173" s="238"/>
      <c r="F173" s="101" t="s">
        <v>22</v>
      </c>
      <c r="G173" s="239" t="str">
        <f>$G$3</f>
        <v>김경분</v>
      </c>
      <c r="H173" s="240"/>
    </row>
    <row r="174" spans="1:14" ht="5.0999999999999996" customHeight="1" thickBot="1">
      <c r="A174" s="3"/>
      <c r="B174" s="3"/>
      <c r="C174" s="3"/>
      <c r="D174" s="3"/>
      <c r="E174" s="3"/>
      <c r="F174" s="214"/>
      <c r="G174" s="214"/>
      <c r="H174" s="214"/>
    </row>
    <row r="175" spans="1:14" ht="15" customHeight="1">
      <c r="A175" s="243" t="s">
        <v>1</v>
      </c>
      <c r="B175" s="245" t="s">
        <v>2</v>
      </c>
      <c r="C175" s="245" t="s">
        <v>24</v>
      </c>
      <c r="D175" s="130">
        <f>D157+7</f>
        <v>44942</v>
      </c>
      <c r="E175" s="130">
        <f t="shared" ref="E175:H175" si="10">E157+7</f>
        <v>44943</v>
      </c>
      <c r="F175" s="130">
        <f t="shared" si="10"/>
        <v>44944</v>
      </c>
      <c r="G175" s="130">
        <f t="shared" si="10"/>
        <v>44945</v>
      </c>
      <c r="H175" s="166">
        <f t="shared" si="10"/>
        <v>44946</v>
      </c>
      <c r="J175" s="46"/>
    </row>
    <row r="176" spans="1:14" ht="15" customHeight="1">
      <c r="A176" s="244"/>
      <c r="B176" s="246"/>
      <c r="C176" s="246"/>
      <c r="D176" s="131" t="s">
        <v>93</v>
      </c>
      <c r="E176" s="131" t="s">
        <v>111</v>
      </c>
      <c r="F176" s="131" t="s">
        <v>112</v>
      </c>
      <c r="G176" s="131" t="s">
        <v>113</v>
      </c>
      <c r="H176" s="132" t="s">
        <v>108</v>
      </c>
      <c r="J176" s="47"/>
    </row>
    <row r="177" spans="1:14" ht="30" customHeight="1">
      <c r="A177" s="247">
        <v>1</v>
      </c>
      <c r="B177" s="248" t="str">
        <f>$B$7</f>
        <v>14:00
~
14:50</v>
      </c>
      <c r="C177" s="133" t="s">
        <v>18</v>
      </c>
      <c r="H177" s="156"/>
    </row>
    <row r="178" spans="1:14" ht="53.25" customHeight="1">
      <c r="A178" s="247"/>
      <c r="B178" s="248"/>
      <c r="C178" s="133" t="s">
        <v>19</v>
      </c>
      <c r="H178" s="141"/>
      <c r="N178" s="47"/>
    </row>
    <row r="179" spans="1:14" ht="20.100000000000001" customHeight="1">
      <c r="A179" s="247"/>
      <c r="B179" s="248"/>
      <c r="C179" s="133" t="s">
        <v>20</v>
      </c>
      <c r="H179" s="141"/>
      <c r="N179" s="47"/>
    </row>
    <row r="180" spans="1:14" ht="20.100000000000001" customHeight="1">
      <c r="A180" s="247"/>
      <c r="B180" s="248"/>
      <c r="C180" s="133" t="s">
        <v>22</v>
      </c>
      <c r="H180" s="142"/>
    </row>
    <row r="181" spans="1:14" ht="30" customHeight="1">
      <c r="A181" s="247">
        <v>2</v>
      </c>
      <c r="B181" s="248" t="str">
        <f>$B$11</f>
        <v>15:00
~
15:50</v>
      </c>
      <c r="C181" s="133" t="s">
        <v>18</v>
      </c>
      <c r="H181" s="156"/>
    </row>
    <row r="182" spans="1:14" ht="53.25" customHeight="1">
      <c r="A182" s="247"/>
      <c r="B182" s="248"/>
      <c r="C182" s="133" t="s">
        <v>19</v>
      </c>
      <c r="H182" s="141"/>
    </row>
    <row r="183" spans="1:14" ht="20.100000000000001" customHeight="1">
      <c r="A183" s="247"/>
      <c r="B183" s="248"/>
      <c r="C183" s="133" t="s">
        <v>20</v>
      </c>
      <c r="H183" s="141"/>
      <c r="L183" s="2" t="s">
        <v>84</v>
      </c>
    </row>
    <row r="184" spans="1:14" ht="20.100000000000001" customHeight="1">
      <c r="A184" s="247"/>
      <c r="B184" s="248"/>
      <c r="C184" s="133" t="s">
        <v>22</v>
      </c>
      <c r="H184" s="142"/>
    </row>
    <row r="185" spans="1:14" ht="30" customHeight="1">
      <c r="A185" s="247">
        <v>3</v>
      </c>
      <c r="B185" s="248" t="str">
        <f>$B$15</f>
        <v>16:00
~
17:00</v>
      </c>
      <c r="C185" s="133" t="s">
        <v>18</v>
      </c>
      <c r="H185" s="138"/>
    </row>
    <row r="186" spans="1:14" ht="53.25" customHeight="1">
      <c r="A186" s="247"/>
      <c r="B186" s="248"/>
      <c r="C186" s="133" t="s">
        <v>19</v>
      </c>
      <c r="H186" s="141"/>
    </row>
    <row r="187" spans="1:14" ht="20.100000000000001" customHeight="1">
      <c r="A187" s="247"/>
      <c r="B187" s="248"/>
      <c r="C187" s="133" t="s">
        <v>20</v>
      </c>
      <c r="H187" s="141"/>
    </row>
    <row r="188" spans="1:14" ht="20.100000000000001" customHeight="1" thickBot="1">
      <c r="A188" s="249"/>
      <c r="B188" s="250"/>
      <c r="C188" s="143" t="s">
        <v>22</v>
      </c>
      <c r="H188" s="146"/>
    </row>
    <row r="189" spans="1:14" ht="20.100000000000001" customHeight="1" thickBot="1">
      <c r="A189" s="162"/>
      <c r="B189" s="163"/>
      <c r="C189" s="162"/>
      <c r="D189" s="164"/>
      <c r="E189" s="165"/>
      <c r="F189" s="164"/>
      <c r="G189" s="165"/>
      <c r="H189" s="164"/>
    </row>
    <row r="190" spans="1:14">
      <c r="A190" s="153"/>
      <c r="B190" s="153"/>
      <c r="C190" s="153"/>
      <c r="D190" s="153"/>
      <c r="E190" s="154"/>
      <c r="F190" s="153"/>
      <c r="G190" s="153"/>
      <c r="H190" s="153"/>
    </row>
    <row r="191" spans="1:14" s="1" customFormat="1" ht="45" customHeight="1">
      <c r="A191" s="241" t="s">
        <v>83</v>
      </c>
      <c r="B191" s="241"/>
      <c r="C191" s="241"/>
      <c r="D191" s="241"/>
      <c r="E191" s="241"/>
      <c r="F191" s="241"/>
      <c r="G191" s="241"/>
      <c r="H191" s="241"/>
    </row>
    <row r="192" spans="1:14" ht="5.0999999999999996" customHeight="1" thickBot="1">
      <c r="A192" s="3"/>
      <c r="B192" s="3"/>
      <c r="C192" s="3"/>
      <c r="D192" s="3"/>
      <c r="E192" s="3"/>
      <c r="F192" s="242"/>
      <c r="G192" s="242"/>
      <c r="H192" s="242"/>
    </row>
    <row r="193" spans="1:14" ht="15" customHeight="1">
      <c r="A193" s="215" t="s">
        <v>1</v>
      </c>
      <c r="B193" s="217" t="s">
        <v>2</v>
      </c>
      <c r="C193" s="217" t="s">
        <v>24</v>
      </c>
      <c r="D193" s="51"/>
      <c r="E193" s="118"/>
      <c r="F193" s="51"/>
      <c r="G193" s="51"/>
      <c r="H193" s="52"/>
      <c r="J193" s="46"/>
    </row>
    <row r="194" spans="1:14" ht="15" customHeight="1">
      <c r="A194" s="216"/>
      <c r="B194" s="218"/>
      <c r="C194" s="218"/>
      <c r="D194" s="53"/>
      <c r="E194" s="114"/>
      <c r="F194" s="53"/>
      <c r="G194" s="53"/>
      <c r="H194" s="96"/>
      <c r="J194" s="47"/>
    </row>
    <row r="195" spans="1:14" ht="30" customHeight="1">
      <c r="A195" s="219">
        <v>1</v>
      </c>
      <c r="B195" s="222" t="str">
        <f>$B$7</f>
        <v>14:00
~
14:50</v>
      </c>
      <c r="C195" s="54" t="s">
        <v>18</v>
      </c>
      <c r="D195" s="123"/>
      <c r="E195" s="123"/>
      <c r="F195" s="111"/>
      <c r="G195" s="97"/>
      <c r="H195" s="95"/>
    </row>
    <row r="196" spans="1:14" ht="45" customHeight="1">
      <c r="A196" s="220"/>
      <c r="B196" s="223"/>
      <c r="C196" s="50" t="s">
        <v>19</v>
      </c>
      <c r="D196" s="124"/>
      <c r="E196" s="124"/>
      <c r="F196" s="112"/>
      <c r="G196" s="97"/>
      <c r="H196" s="95"/>
      <c r="N196" s="47"/>
    </row>
    <row r="197" spans="1:14" ht="20.100000000000001" customHeight="1">
      <c r="A197" s="220"/>
      <c r="B197" s="223"/>
      <c r="C197" s="50" t="s">
        <v>20</v>
      </c>
      <c r="D197" s="121"/>
      <c r="E197" s="113"/>
      <c r="F197" s="70"/>
      <c r="G197" s="98"/>
      <c r="H197" s="70"/>
      <c r="N197" s="47"/>
    </row>
    <row r="198" spans="1:14" ht="20.100000000000001" customHeight="1">
      <c r="A198" s="221"/>
      <c r="B198" s="224"/>
      <c r="C198" s="55" t="s">
        <v>22</v>
      </c>
      <c r="D198" s="122"/>
      <c r="E198" s="110"/>
      <c r="F198" s="79"/>
      <c r="G198" s="99"/>
      <c r="H198" s="79"/>
    </row>
    <row r="199" spans="1:14" ht="30" customHeight="1">
      <c r="A199" s="219">
        <v>2</v>
      </c>
      <c r="B199" s="222" t="str">
        <f>$B$11</f>
        <v>15:00
~
15:50</v>
      </c>
      <c r="C199" s="54" t="s">
        <v>18</v>
      </c>
      <c r="D199" s="123"/>
      <c r="E199" s="70"/>
      <c r="F199" s="111"/>
      <c r="G199" s="97"/>
      <c r="H199" s="95"/>
    </row>
    <row r="200" spans="1:14" ht="45" customHeight="1">
      <c r="A200" s="220"/>
      <c r="B200" s="223"/>
      <c r="C200" s="50" t="s">
        <v>19</v>
      </c>
      <c r="D200" s="124"/>
      <c r="E200" s="79"/>
      <c r="F200" s="112"/>
      <c r="G200" s="97"/>
      <c r="H200" s="95"/>
    </row>
    <row r="201" spans="1:14" ht="20.100000000000001" customHeight="1">
      <c r="A201" s="220"/>
      <c r="B201" s="223"/>
      <c r="C201" s="50" t="s">
        <v>20</v>
      </c>
      <c r="D201" s="121"/>
      <c r="E201" s="113"/>
      <c r="F201" s="70"/>
      <c r="G201" s="98"/>
      <c r="H201" s="70"/>
    </row>
    <row r="202" spans="1:14" ht="20.100000000000001" customHeight="1">
      <c r="A202" s="221"/>
      <c r="B202" s="224"/>
      <c r="C202" s="55" t="s">
        <v>22</v>
      </c>
      <c r="D202" s="122"/>
      <c r="E202" s="110"/>
      <c r="F202" s="79"/>
      <c r="G202" s="99"/>
      <c r="H202" s="79"/>
    </row>
    <row r="203" spans="1:14" ht="30" customHeight="1">
      <c r="A203" s="219">
        <v>3</v>
      </c>
      <c r="B203" s="222" t="str">
        <f>$B$15</f>
        <v>16:00
~
17:00</v>
      </c>
      <c r="C203" s="54" t="s">
        <v>18</v>
      </c>
      <c r="D203" s="123"/>
      <c r="E203" s="70"/>
      <c r="F203" s="111"/>
      <c r="G203" s="97"/>
      <c r="H203" s="95"/>
    </row>
    <row r="204" spans="1:14" ht="45" customHeight="1">
      <c r="A204" s="220"/>
      <c r="B204" s="223"/>
      <c r="C204" s="50" t="s">
        <v>19</v>
      </c>
      <c r="D204" s="124"/>
      <c r="E204" s="79"/>
      <c r="F204" s="112"/>
      <c r="G204" s="97"/>
      <c r="H204" s="95"/>
    </row>
    <row r="205" spans="1:14" ht="20.100000000000001" customHeight="1">
      <c r="A205" s="220"/>
      <c r="B205" s="223"/>
      <c r="C205" s="50" t="s">
        <v>20</v>
      </c>
      <c r="D205" s="121"/>
      <c r="E205" s="113"/>
      <c r="F205" s="70"/>
      <c r="G205" s="98"/>
      <c r="H205" s="70"/>
    </row>
    <row r="206" spans="1:14" ht="20.100000000000001" customHeight="1" thickBot="1">
      <c r="A206" s="225"/>
      <c r="B206" s="226"/>
      <c r="C206" s="60" t="s">
        <v>22</v>
      </c>
      <c r="D206" s="122"/>
      <c r="E206" s="110"/>
      <c r="F206" s="79"/>
      <c r="G206" s="99"/>
      <c r="H206" s="79"/>
    </row>
    <row r="207" spans="1:14">
      <c r="E207" s="70"/>
    </row>
    <row r="208" spans="1:14" s="1" customFormat="1" ht="45" customHeight="1" thickBot="1">
      <c r="A208" s="227"/>
      <c r="B208" s="227"/>
      <c r="C208" s="227"/>
      <c r="D208" s="227"/>
      <c r="E208" s="227"/>
      <c r="F208" s="227"/>
      <c r="G208" s="227"/>
      <c r="H208" s="227"/>
    </row>
    <row r="209" spans="1:14" s="1" customFormat="1" ht="30" customHeight="1">
      <c r="A209" s="228" t="s">
        <v>23</v>
      </c>
      <c r="B209" s="229"/>
      <c r="C209" s="230"/>
      <c r="D209" s="231"/>
      <c r="E209" s="232"/>
      <c r="F209" s="100"/>
      <c r="G209" s="230"/>
      <c r="H209" s="233"/>
    </row>
    <row r="210" spans="1:14" s="1" customFormat="1" ht="30" customHeight="1" thickBot="1">
      <c r="A210" s="234" t="s">
        <v>21</v>
      </c>
      <c r="B210" s="235"/>
      <c r="C210" s="236"/>
      <c r="D210" s="237"/>
      <c r="E210" s="238"/>
      <c r="F210" s="101"/>
      <c r="G210" s="239"/>
      <c r="H210" s="240"/>
    </row>
    <row r="211" spans="1:14" ht="5.0999999999999996" customHeight="1" thickBot="1">
      <c r="A211" s="3"/>
      <c r="B211" s="3"/>
      <c r="C211" s="3"/>
      <c r="D211" s="3"/>
      <c r="E211" s="3"/>
      <c r="F211" s="214"/>
      <c r="G211" s="214"/>
      <c r="H211" s="214"/>
    </row>
    <row r="212" spans="1:14" ht="15" customHeight="1">
      <c r="A212" s="215" t="s">
        <v>1</v>
      </c>
      <c r="B212" s="217" t="s">
        <v>2</v>
      </c>
      <c r="C212" s="217"/>
      <c r="D212" s="51"/>
      <c r="E212" s="51"/>
      <c r="F212" s="51"/>
      <c r="G212" s="51"/>
      <c r="H212" s="52"/>
      <c r="J212" s="46"/>
    </row>
    <row r="213" spans="1:14" ht="15" customHeight="1">
      <c r="A213" s="216"/>
      <c r="B213" s="218"/>
      <c r="C213" s="218"/>
      <c r="D213" s="53"/>
      <c r="E213" s="53"/>
      <c r="F213" s="53"/>
      <c r="G213" s="53"/>
      <c r="H213" s="96"/>
      <c r="J213" s="47"/>
    </row>
    <row r="214" spans="1:14" ht="30" customHeight="1">
      <c r="A214" s="219">
        <v>1</v>
      </c>
      <c r="B214" s="222" t="str">
        <f>$B$7</f>
        <v>14:00
~
14:50</v>
      </c>
      <c r="C214" s="54"/>
      <c r="D214" s="95"/>
      <c r="E214" s="95"/>
      <c r="F214" s="95"/>
      <c r="G214" s="97"/>
      <c r="H214" s="95"/>
    </row>
    <row r="215" spans="1:14" ht="45" customHeight="1">
      <c r="A215" s="220"/>
      <c r="B215" s="223"/>
      <c r="C215" s="50"/>
      <c r="D215" s="95"/>
      <c r="E215" s="95"/>
      <c r="F215" s="95"/>
      <c r="G215" s="97"/>
      <c r="H215" s="95"/>
      <c r="N215" s="47"/>
    </row>
    <row r="216" spans="1:14" ht="20.100000000000001" customHeight="1">
      <c r="A216" s="220"/>
      <c r="B216" s="223"/>
      <c r="C216" s="50"/>
      <c r="D216" s="70"/>
      <c r="E216" s="70"/>
      <c r="F216" s="70"/>
      <c r="G216" s="98"/>
      <c r="H216" s="70"/>
      <c r="N216" s="47"/>
    </row>
    <row r="217" spans="1:14" ht="20.100000000000001" customHeight="1">
      <c r="A217" s="221"/>
      <c r="B217" s="224"/>
      <c r="C217" s="55"/>
      <c r="D217" s="79"/>
      <c r="E217" s="79"/>
      <c r="F217" s="79"/>
      <c r="G217" s="99"/>
      <c r="H217" s="79"/>
    </row>
    <row r="218" spans="1:14" ht="30" customHeight="1">
      <c r="A218" s="219">
        <v>2</v>
      </c>
      <c r="B218" s="222" t="str">
        <f>$B$11</f>
        <v>15:00
~
15:50</v>
      </c>
      <c r="C218" s="54"/>
      <c r="D218" s="95"/>
      <c r="E218" s="95"/>
      <c r="F218" s="95"/>
      <c r="G218" s="97"/>
      <c r="H218" s="95"/>
    </row>
    <row r="219" spans="1:14" ht="45" customHeight="1">
      <c r="A219" s="220"/>
      <c r="B219" s="223"/>
      <c r="C219" s="50"/>
      <c r="D219" s="95"/>
      <c r="E219" s="95"/>
      <c r="F219" s="95"/>
      <c r="G219" s="97"/>
      <c r="H219" s="95"/>
    </row>
    <row r="220" spans="1:14" ht="20.100000000000001" customHeight="1">
      <c r="A220" s="220"/>
      <c r="B220" s="223"/>
      <c r="C220" s="50"/>
      <c r="D220" s="70"/>
      <c r="E220" s="70"/>
      <c r="F220" s="70"/>
      <c r="G220" s="98"/>
      <c r="H220" s="70"/>
    </row>
    <row r="221" spans="1:14" ht="20.100000000000001" customHeight="1">
      <c r="A221" s="221"/>
      <c r="B221" s="224"/>
      <c r="C221" s="55"/>
      <c r="D221" s="79"/>
      <c r="E221" s="79"/>
      <c r="F221" s="79"/>
      <c r="G221" s="99"/>
      <c r="H221" s="79"/>
    </row>
    <row r="222" spans="1:14" ht="30" customHeight="1">
      <c r="A222" s="219">
        <v>3</v>
      </c>
      <c r="B222" s="222" t="str">
        <f>$B$15</f>
        <v>16:00
~
17:00</v>
      </c>
      <c r="C222" s="54"/>
      <c r="D222" s="95"/>
      <c r="E222" s="95"/>
      <c r="F222" s="95"/>
      <c r="G222" s="97"/>
      <c r="H222" s="95"/>
    </row>
    <row r="223" spans="1:14" ht="45" customHeight="1">
      <c r="A223" s="220"/>
      <c r="B223" s="223"/>
      <c r="C223" s="50"/>
      <c r="D223" s="95"/>
      <c r="E223" s="95"/>
      <c r="F223" s="95"/>
      <c r="G223" s="97"/>
      <c r="H223" s="95"/>
    </row>
    <row r="224" spans="1:14" ht="20.100000000000001" customHeight="1">
      <c r="A224" s="220"/>
      <c r="B224" s="223"/>
      <c r="C224" s="50"/>
      <c r="D224" s="70"/>
      <c r="E224" s="70"/>
      <c r="F224" s="70"/>
      <c r="G224" s="98"/>
      <c r="H224" s="70"/>
    </row>
    <row r="225" spans="1:14" ht="20.100000000000001" customHeight="1" thickBot="1">
      <c r="A225" s="225"/>
      <c r="B225" s="226"/>
      <c r="C225" s="60"/>
      <c r="D225" s="79"/>
      <c r="E225" s="79"/>
      <c r="F225" s="79"/>
      <c r="G225" s="99"/>
      <c r="H225" s="79"/>
    </row>
    <row r="227" spans="1:14" s="1" customFormat="1" ht="45" customHeight="1">
      <c r="A227" s="241"/>
      <c r="B227" s="241"/>
      <c r="C227" s="241"/>
      <c r="D227" s="241"/>
      <c r="E227" s="241"/>
      <c r="F227" s="241"/>
      <c r="G227" s="241"/>
      <c r="H227" s="241"/>
    </row>
    <row r="228" spans="1:14" ht="5.0999999999999996" customHeight="1" thickBot="1">
      <c r="A228" s="3"/>
      <c r="B228" s="3"/>
      <c r="C228" s="3"/>
      <c r="D228" s="3"/>
      <c r="E228" s="3"/>
      <c r="F228" s="242"/>
      <c r="G228" s="242"/>
      <c r="H228" s="242"/>
    </row>
    <row r="229" spans="1:14" ht="15" customHeight="1">
      <c r="A229" s="215"/>
      <c r="B229" s="217"/>
      <c r="C229" s="217"/>
      <c r="D229" s="51"/>
      <c r="E229" s="51"/>
      <c r="F229" s="51"/>
      <c r="G229" s="51"/>
      <c r="H229" s="116"/>
      <c r="J229" s="46"/>
    </row>
    <row r="230" spans="1:14" ht="15" customHeight="1">
      <c r="A230" s="216"/>
      <c r="B230" s="218"/>
      <c r="C230" s="218"/>
      <c r="D230" s="53"/>
      <c r="E230" s="53"/>
      <c r="F230" s="53"/>
      <c r="G230" s="114"/>
      <c r="H230" s="117"/>
      <c r="J230" s="47"/>
    </row>
    <row r="231" spans="1:14" ht="30" customHeight="1">
      <c r="A231" s="219"/>
      <c r="B231" s="222"/>
      <c r="C231" s="54"/>
      <c r="D231" s="95"/>
      <c r="E231" s="95"/>
      <c r="F231" s="95"/>
      <c r="G231" s="115"/>
      <c r="H231" s="115"/>
    </row>
    <row r="232" spans="1:14" ht="45" customHeight="1">
      <c r="A232" s="220"/>
      <c r="B232" s="223"/>
      <c r="C232" s="50"/>
      <c r="D232" s="95"/>
      <c r="E232" s="95"/>
      <c r="F232" s="95"/>
      <c r="G232" s="115"/>
      <c r="H232" s="115"/>
      <c r="N232" s="47"/>
    </row>
    <row r="233" spans="1:14" ht="20.100000000000001" customHeight="1">
      <c r="A233" s="220"/>
      <c r="B233" s="223"/>
      <c r="C233" s="50"/>
      <c r="D233" s="70"/>
      <c r="E233" s="70"/>
      <c r="F233" s="70"/>
      <c r="G233" s="70"/>
      <c r="H233" s="70"/>
      <c r="N233" s="47"/>
    </row>
    <row r="234" spans="1:14" ht="20.100000000000001" customHeight="1">
      <c r="A234" s="221"/>
      <c r="B234" s="224"/>
      <c r="C234" s="55"/>
      <c r="D234" s="79"/>
      <c r="E234" s="79"/>
      <c r="F234" s="79"/>
      <c r="G234" s="79"/>
      <c r="H234" s="79"/>
    </row>
    <row r="235" spans="1:14" ht="30" customHeight="1">
      <c r="A235" s="219"/>
      <c r="B235" s="222"/>
      <c r="C235" s="54"/>
      <c r="D235" s="95"/>
      <c r="E235" s="95"/>
      <c r="F235" s="95"/>
      <c r="G235" s="95"/>
      <c r="H235" s="95"/>
    </row>
    <row r="236" spans="1:14" ht="45" customHeight="1">
      <c r="A236" s="220"/>
      <c r="B236" s="223"/>
      <c r="C236" s="50"/>
      <c r="D236" s="95"/>
      <c r="E236" s="95"/>
      <c r="F236" s="95"/>
      <c r="G236" s="95"/>
      <c r="H236" s="95"/>
    </row>
    <row r="237" spans="1:14" ht="20.100000000000001" customHeight="1">
      <c r="A237" s="220"/>
      <c r="B237" s="223"/>
      <c r="C237" s="50"/>
      <c r="D237" s="70"/>
      <c r="E237" s="70"/>
      <c r="F237" s="70"/>
      <c r="G237" s="70"/>
      <c r="H237" s="70"/>
    </row>
    <row r="238" spans="1:14" ht="20.100000000000001" customHeight="1">
      <c r="A238" s="221"/>
      <c r="B238" s="224"/>
      <c r="C238" s="55"/>
      <c r="D238" s="79"/>
      <c r="E238" s="79"/>
      <c r="F238" s="79"/>
      <c r="G238" s="79"/>
      <c r="H238" s="79"/>
    </row>
    <row r="239" spans="1:14" ht="30" customHeight="1">
      <c r="A239" s="219"/>
      <c r="B239" s="222"/>
      <c r="C239" s="54"/>
      <c r="D239" s="95"/>
      <c r="E239" s="95"/>
      <c r="F239" s="95"/>
      <c r="G239" s="95"/>
      <c r="H239" s="95"/>
    </row>
    <row r="240" spans="1:14" ht="45" customHeight="1">
      <c r="A240" s="220"/>
      <c r="B240" s="223"/>
      <c r="C240" s="50"/>
      <c r="D240" s="95"/>
      <c r="E240" s="95"/>
      <c r="F240" s="95"/>
      <c r="G240" s="95"/>
      <c r="H240" s="95"/>
    </row>
    <row r="241" spans="1:14" ht="20.100000000000001" customHeight="1">
      <c r="A241" s="220"/>
      <c r="B241" s="223"/>
      <c r="C241" s="50"/>
      <c r="D241" s="70"/>
      <c r="E241" s="70"/>
      <c r="F241" s="70"/>
      <c r="G241" s="70"/>
      <c r="H241" s="70"/>
    </row>
    <row r="242" spans="1:14" ht="20.100000000000001" customHeight="1" thickBot="1">
      <c r="A242" s="225"/>
      <c r="B242" s="226"/>
      <c r="C242" s="60"/>
      <c r="D242" s="79"/>
      <c r="E242" s="79"/>
      <c r="F242" s="79"/>
      <c r="G242" s="79"/>
      <c r="H242" s="79"/>
    </row>
    <row r="244" spans="1:14" s="1" customFormat="1" ht="45" customHeight="1" thickBot="1">
      <c r="A244" s="227"/>
      <c r="B244" s="227"/>
      <c r="C244" s="227"/>
      <c r="D244" s="227"/>
      <c r="E244" s="227"/>
      <c r="F244" s="227"/>
      <c r="G244" s="227"/>
      <c r="H244" s="227"/>
    </row>
    <row r="245" spans="1:14" s="1" customFormat="1" ht="30" customHeight="1">
      <c r="A245" s="228"/>
      <c r="B245" s="229"/>
      <c r="C245" s="230"/>
      <c r="D245" s="231"/>
      <c r="E245" s="232"/>
      <c r="F245" s="100"/>
      <c r="G245" s="230"/>
      <c r="H245" s="233"/>
    </row>
    <row r="246" spans="1:14" s="1" customFormat="1" ht="30" customHeight="1" thickBot="1">
      <c r="A246" s="234"/>
      <c r="B246" s="235"/>
      <c r="C246" s="236"/>
      <c r="D246" s="237"/>
      <c r="E246" s="238"/>
      <c r="F246" s="101"/>
      <c r="G246" s="239"/>
      <c r="H246" s="240"/>
    </row>
    <row r="247" spans="1:14" ht="5.0999999999999996" customHeight="1" thickBot="1">
      <c r="A247" s="3"/>
      <c r="B247" s="3"/>
      <c r="C247" s="3"/>
      <c r="D247" s="3"/>
      <c r="E247" s="3"/>
      <c r="F247" s="214"/>
      <c r="G247" s="214"/>
      <c r="H247" s="214"/>
    </row>
    <row r="248" spans="1:14" ht="15" customHeight="1">
      <c r="A248" s="215"/>
      <c r="B248" s="217"/>
      <c r="C248" s="217"/>
      <c r="D248" s="51"/>
      <c r="E248" s="51"/>
      <c r="F248" s="51"/>
      <c r="G248" s="51"/>
      <c r="H248" s="52"/>
      <c r="J248" s="46"/>
    </row>
    <row r="249" spans="1:14" ht="15" customHeight="1">
      <c r="A249" s="216"/>
      <c r="B249" s="218"/>
      <c r="C249" s="218"/>
      <c r="D249" s="53"/>
      <c r="E249" s="53"/>
      <c r="F249" s="53"/>
      <c r="G249" s="53"/>
      <c r="H249" s="96"/>
      <c r="J249" s="47"/>
    </row>
    <row r="250" spans="1:14" ht="30" customHeight="1">
      <c r="A250" s="219"/>
      <c r="B250" s="222"/>
      <c r="C250" s="54"/>
      <c r="D250" s="97"/>
      <c r="E250" s="95"/>
      <c r="F250" s="95"/>
      <c r="G250" s="95"/>
      <c r="H250" s="95"/>
    </row>
    <row r="251" spans="1:14" ht="45" customHeight="1">
      <c r="A251" s="220"/>
      <c r="B251" s="223"/>
      <c r="C251" s="50"/>
      <c r="D251" s="97"/>
      <c r="E251" s="95"/>
      <c r="F251" s="95"/>
      <c r="G251" s="95"/>
      <c r="H251" s="95"/>
      <c r="N251" s="47"/>
    </row>
    <row r="252" spans="1:14" ht="20.100000000000001" customHeight="1">
      <c r="A252" s="220"/>
      <c r="B252" s="223"/>
      <c r="C252" s="50"/>
      <c r="D252" s="98"/>
      <c r="E252" s="70"/>
      <c r="F252" s="70"/>
      <c r="G252" s="70"/>
      <c r="H252" s="70"/>
      <c r="N252" s="47"/>
    </row>
    <row r="253" spans="1:14" ht="20.100000000000001" customHeight="1">
      <c r="A253" s="221"/>
      <c r="B253" s="224"/>
      <c r="C253" s="55"/>
      <c r="D253" s="99"/>
      <c r="E253" s="79"/>
      <c r="F253" s="79"/>
      <c r="G253" s="79"/>
      <c r="H253" s="79"/>
    </row>
    <row r="254" spans="1:14" ht="30" customHeight="1">
      <c r="A254" s="219"/>
      <c r="B254" s="222"/>
      <c r="C254" s="54"/>
      <c r="D254" s="97"/>
      <c r="E254" s="95"/>
      <c r="F254" s="95"/>
      <c r="G254" s="95"/>
      <c r="H254" s="95"/>
    </row>
    <row r="255" spans="1:14" ht="45" customHeight="1">
      <c r="A255" s="220"/>
      <c r="B255" s="223"/>
      <c r="C255" s="50"/>
      <c r="D255" s="97"/>
      <c r="E255" s="95"/>
      <c r="F255" s="95"/>
      <c r="G255" s="95"/>
      <c r="H255" s="95"/>
    </row>
    <row r="256" spans="1:14" ht="20.100000000000001" customHeight="1">
      <c r="A256" s="220"/>
      <c r="B256" s="223"/>
      <c r="C256" s="50"/>
      <c r="D256" s="98"/>
      <c r="E256" s="70"/>
      <c r="F256" s="70"/>
      <c r="G256" s="70"/>
      <c r="H256" s="70"/>
    </row>
    <row r="257" spans="1:14" ht="20.100000000000001" customHeight="1">
      <c r="A257" s="221"/>
      <c r="B257" s="224"/>
      <c r="C257" s="55"/>
      <c r="D257" s="99"/>
      <c r="E257" s="79"/>
      <c r="F257" s="79"/>
      <c r="G257" s="79"/>
      <c r="H257" s="79"/>
    </row>
    <row r="258" spans="1:14" ht="30" customHeight="1">
      <c r="A258" s="219"/>
      <c r="B258" s="222"/>
      <c r="C258" s="54"/>
      <c r="D258" s="97"/>
      <c r="E258" s="95"/>
      <c r="F258" s="95"/>
      <c r="G258" s="95"/>
      <c r="H258" s="95"/>
    </row>
    <row r="259" spans="1:14" ht="45" customHeight="1">
      <c r="A259" s="220"/>
      <c r="B259" s="223"/>
      <c r="C259" s="50"/>
      <c r="D259" s="97"/>
      <c r="E259" s="95"/>
      <c r="F259" s="95"/>
      <c r="G259" s="95"/>
      <c r="H259" s="95"/>
    </row>
    <row r="260" spans="1:14" ht="20.100000000000001" customHeight="1">
      <c r="A260" s="220"/>
      <c r="B260" s="223"/>
      <c r="C260" s="50"/>
      <c r="D260" s="98"/>
      <c r="E260" s="70"/>
      <c r="F260" s="70"/>
      <c r="G260" s="70"/>
      <c r="H260" s="70"/>
    </row>
    <row r="261" spans="1:14" ht="20.100000000000001" customHeight="1" thickBot="1">
      <c r="A261" s="225"/>
      <c r="B261" s="226"/>
      <c r="C261" s="60"/>
      <c r="D261" s="99"/>
      <c r="E261" s="79"/>
      <c r="F261" s="79"/>
      <c r="G261" s="79"/>
      <c r="H261" s="79"/>
    </row>
    <row r="263" spans="1:14" s="1" customFormat="1" ht="45" customHeight="1">
      <c r="A263" s="241" t="str">
        <f>YEAR(D265) &amp; "년 " &amp; MONTH(D265) &amp; "월" &amp;" "&amp; WEEKNUM(D265,2)-WEEKNUM(D265-DAY(D265)+1,2) &amp; "주차 시간표"</f>
        <v>1900년 1월 1주차 시간표</v>
      </c>
      <c r="B263" s="241"/>
      <c r="C263" s="241"/>
      <c r="D263" s="241"/>
      <c r="E263" s="241"/>
      <c r="F263" s="241"/>
      <c r="G263" s="241"/>
      <c r="H263" s="241"/>
    </row>
    <row r="264" spans="1:14" ht="5.0999999999999996" customHeight="1" thickBot="1">
      <c r="A264" s="3"/>
      <c r="B264" s="3"/>
      <c r="C264" s="3"/>
      <c r="D264" s="3"/>
      <c r="E264" s="3"/>
      <c r="F264" s="242"/>
      <c r="G264" s="242"/>
      <c r="H264" s="242"/>
    </row>
    <row r="265" spans="1:14" ht="15" customHeight="1">
      <c r="A265" s="215" t="s">
        <v>1</v>
      </c>
      <c r="B265" s="217" t="s">
        <v>2</v>
      </c>
      <c r="C265" s="217" t="s">
        <v>24</v>
      </c>
      <c r="D265" s="51">
        <f>D248+7</f>
        <v>7</v>
      </c>
      <c r="E265" s="51">
        <f>D265+1</f>
        <v>8</v>
      </c>
      <c r="F265" s="51">
        <f>E265+1</f>
        <v>9</v>
      </c>
      <c r="G265" s="51">
        <f>F265+1</f>
        <v>10</v>
      </c>
      <c r="H265" s="52">
        <f>G265+1</f>
        <v>11</v>
      </c>
      <c r="J265" s="46"/>
    </row>
    <row r="266" spans="1:14" ht="15" customHeight="1">
      <c r="A266" s="216"/>
      <c r="B266" s="218"/>
      <c r="C266" s="218"/>
      <c r="D266" s="53">
        <f>D265</f>
        <v>7</v>
      </c>
      <c r="E266" s="53">
        <f t="shared" ref="E266" si="11">E265</f>
        <v>8</v>
      </c>
      <c r="F266" s="53">
        <f t="shared" ref="F266" si="12">F265</f>
        <v>9</v>
      </c>
      <c r="G266" s="53">
        <f t="shared" ref="G266" si="13">G265</f>
        <v>10</v>
      </c>
      <c r="H266" s="53">
        <f t="shared" ref="H266" si="14">H265</f>
        <v>11</v>
      </c>
      <c r="J266" s="47"/>
    </row>
    <row r="267" spans="1:14" ht="30" customHeight="1">
      <c r="A267" s="219">
        <v>1</v>
      </c>
      <c r="B267" s="222" t="str">
        <f>$B$7</f>
        <v>14:00
~
14:50</v>
      </c>
      <c r="C267" s="54" t="s">
        <v>18</v>
      </c>
      <c r="D267" s="68"/>
      <c r="E267" s="68"/>
      <c r="F267" s="68"/>
      <c r="G267" s="68"/>
      <c r="H267" s="75"/>
    </row>
    <row r="268" spans="1:14" ht="45" customHeight="1">
      <c r="A268" s="220"/>
      <c r="B268" s="223"/>
      <c r="C268" s="50" t="s">
        <v>19</v>
      </c>
      <c r="D268" s="72"/>
      <c r="E268" s="72"/>
      <c r="F268" s="73"/>
      <c r="G268" s="73"/>
      <c r="H268" s="76"/>
      <c r="N268" s="47"/>
    </row>
    <row r="269" spans="1:14" ht="20.100000000000001" customHeight="1">
      <c r="A269" s="220"/>
      <c r="B269" s="223"/>
      <c r="C269" s="50" t="s">
        <v>20</v>
      </c>
      <c r="D269" s="69"/>
      <c r="E269" s="70"/>
      <c r="F269" s="70"/>
      <c r="G269" s="70"/>
      <c r="H269" s="71"/>
      <c r="N269" s="47"/>
    </row>
    <row r="270" spans="1:14" ht="20.100000000000001" customHeight="1">
      <c r="A270" s="221"/>
      <c r="B270" s="224"/>
      <c r="C270" s="55" t="s">
        <v>22</v>
      </c>
      <c r="D270" s="56"/>
      <c r="E270" s="57"/>
      <c r="F270" s="57"/>
      <c r="G270" s="57"/>
      <c r="H270" s="58"/>
    </row>
    <row r="271" spans="1:14" ht="30" customHeight="1">
      <c r="A271" s="219">
        <v>2</v>
      </c>
      <c r="B271" s="222" t="str">
        <f>$B$11</f>
        <v>15:00
~
15:50</v>
      </c>
      <c r="C271" s="54" t="s">
        <v>18</v>
      </c>
      <c r="D271" s="68"/>
      <c r="E271" s="68"/>
      <c r="F271" s="74"/>
      <c r="G271" s="74"/>
      <c r="H271" s="77"/>
    </row>
    <row r="272" spans="1:14" ht="45" customHeight="1">
      <c r="A272" s="220"/>
      <c r="B272" s="223"/>
      <c r="C272" s="50" t="s">
        <v>19</v>
      </c>
      <c r="D272" s="72"/>
      <c r="E272" s="72"/>
      <c r="F272" s="72"/>
      <c r="G272" s="72"/>
      <c r="H272" s="78"/>
    </row>
    <row r="273" spans="1:14" ht="20.100000000000001" customHeight="1">
      <c r="A273" s="220"/>
      <c r="B273" s="223"/>
      <c r="C273" s="50" t="s">
        <v>20</v>
      </c>
      <c r="D273" s="69"/>
      <c r="E273" s="70"/>
      <c r="F273" s="70"/>
      <c r="G273" s="70"/>
      <c r="H273" s="71"/>
    </row>
    <row r="274" spans="1:14" ht="20.100000000000001" customHeight="1">
      <c r="A274" s="221"/>
      <c r="B274" s="224"/>
      <c r="C274" s="55" t="s">
        <v>22</v>
      </c>
      <c r="D274" s="56"/>
      <c r="E274" s="59"/>
      <c r="F274" s="57"/>
      <c r="G274" s="57"/>
      <c r="H274" s="58"/>
    </row>
    <row r="275" spans="1:14" ht="30" customHeight="1">
      <c r="A275" s="219">
        <v>3</v>
      </c>
      <c r="B275" s="222" t="str">
        <f>$B$15</f>
        <v>16:00
~
17:00</v>
      </c>
      <c r="C275" s="54" t="s">
        <v>18</v>
      </c>
      <c r="D275" s="68"/>
      <c r="E275" s="68"/>
      <c r="F275" s="74"/>
      <c r="G275" s="74"/>
      <c r="H275" s="77"/>
    </row>
    <row r="276" spans="1:14" ht="45" customHeight="1">
      <c r="A276" s="220"/>
      <c r="B276" s="223"/>
      <c r="C276" s="50" t="s">
        <v>19</v>
      </c>
      <c r="D276" s="72"/>
      <c r="E276" s="72"/>
      <c r="F276" s="72"/>
      <c r="G276" s="72"/>
      <c r="H276" s="78"/>
    </row>
    <row r="277" spans="1:14" ht="20.100000000000001" customHeight="1">
      <c r="A277" s="220"/>
      <c r="B277" s="223"/>
      <c r="C277" s="50" t="s">
        <v>20</v>
      </c>
      <c r="D277" s="69"/>
      <c r="E277" s="70"/>
      <c r="F277" s="70"/>
      <c r="G277" s="70"/>
      <c r="H277" s="71"/>
    </row>
    <row r="278" spans="1:14" ht="20.100000000000001" customHeight="1" thickBot="1">
      <c r="A278" s="225"/>
      <c r="B278" s="226"/>
      <c r="C278" s="60" t="s">
        <v>22</v>
      </c>
      <c r="D278" s="61"/>
      <c r="E278" s="62"/>
      <c r="F278" s="62"/>
      <c r="G278" s="62"/>
      <c r="H278" s="63"/>
    </row>
    <row r="280" spans="1:14" s="1" customFormat="1" ht="45" customHeight="1" thickBot="1">
      <c r="A280" s="227" t="str">
        <f>YEAR(D284) &amp; "년 " &amp; MONTH(D284) &amp; "월" &amp;" "&amp; WEEKNUM(D284,2)-WEEKNUM(D284-DAY(D284)+1,2) &amp; "주차 시간표"</f>
        <v>1900년 1월 2주차 시간표</v>
      </c>
      <c r="B280" s="227"/>
      <c r="C280" s="227"/>
      <c r="D280" s="227"/>
      <c r="E280" s="227"/>
      <c r="F280" s="227"/>
      <c r="G280" s="227"/>
      <c r="H280" s="227"/>
    </row>
    <row r="281" spans="1:14" s="1" customFormat="1" ht="30" customHeight="1">
      <c r="A281" s="228" t="s">
        <v>23</v>
      </c>
      <c r="B281" s="229"/>
      <c r="C281" s="230" t="str">
        <f>$C$2</f>
        <v>반찬조리실무과정 8회</v>
      </c>
      <c r="D281" s="231"/>
      <c r="E281" s="232"/>
      <c r="F281" s="100" t="s">
        <v>25</v>
      </c>
      <c r="G281" s="230" t="str">
        <f>$G$2</f>
        <v>14:00~17:00</v>
      </c>
      <c r="H281" s="233"/>
    </row>
    <row r="282" spans="1:14" s="1" customFormat="1" ht="30" customHeight="1" thickBot="1">
      <c r="A282" s="234" t="s">
        <v>21</v>
      </c>
      <c r="B282" s="235"/>
      <c r="C282" s="236" t="str">
        <f>$C$3</f>
        <v>2022.11.09~2023.01.11 (총훈련일46일, 138시간)</v>
      </c>
      <c r="D282" s="237"/>
      <c r="E282" s="238"/>
      <c r="F282" s="101" t="s">
        <v>22</v>
      </c>
      <c r="G282" s="239" t="str">
        <f>$G$3</f>
        <v>김경분</v>
      </c>
      <c r="H282" s="240"/>
    </row>
    <row r="283" spans="1:14" ht="5.0999999999999996" customHeight="1" thickBot="1">
      <c r="A283" s="3"/>
      <c r="B283" s="3"/>
      <c r="C283" s="3"/>
      <c r="D283" s="3"/>
      <c r="E283" s="3"/>
      <c r="F283" s="214"/>
      <c r="G283" s="214"/>
      <c r="H283" s="214"/>
    </row>
    <row r="284" spans="1:14" ht="15" customHeight="1">
      <c r="A284" s="215" t="s">
        <v>1</v>
      </c>
      <c r="B284" s="217" t="s">
        <v>2</v>
      </c>
      <c r="C284" s="217" t="s">
        <v>24</v>
      </c>
      <c r="D284" s="51">
        <f>D265+7</f>
        <v>14</v>
      </c>
      <c r="E284" s="51">
        <f>D284+1</f>
        <v>15</v>
      </c>
      <c r="F284" s="51">
        <f>E284+1</f>
        <v>16</v>
      </c>
      <c r="G284" s="51">
        <f>F284+1</f>
        <v>17</v>
      </c>
      <c r="H284" s="52">
        <f>G284+1</f>
        <v>18</v>
      </c>
      <c r="J284" s="46"/>
    </row>
    <row r="285" spans="1:14" ht="15" customHeight="1">
      <c r="A285" s="216"/>
      <c r="B285" s="218"/>
      <c r="C285" s="218"/>
      <c r="D285" s="53">
        <f>D284</f>
        <v>14</v>
      </c>
      <c r="E285" s="53">
        <f t="shared" ref="E285" si="15">E284</f>
        <v>15</v>
      </c>
      <c r="F285" s="53">
        <f t="shared" ref="F285" si="16">F284</f>
        <v>16</v>
      </c>
      <c r="G285" s="53">
        <f t="shared" ref="G285" si="17">G284</f>
        <v>17</v>
      </c>
      <c r="H285" s="53">
        <f t="shared" ref="H285" si="18">H284</f>
        <v>18</v>
      </c>
      <c r="J285" s="47"/>
    </row>
    <row r="286" spans="1:14" ht="30" customHeight="1">
      <c r="A286" s="219">
        <v>1</v>
      </c>
      <c r="B286" s="222" t="str">
        <f>$B$7</f>
        <v>14:00
~
14:50</v>
      </c>
      <c r="C286" s="54" t="s">
        <v>18</v>
      </c>
      <c r="D286" s="68"/>
      <c r="E286" s="68"/>
      <c r="F286" s="68"/>
      <c r="G286" s="68"/>
      <c r="H286" s="75"/>
    </row>
    <row r="287" spans="1:14" ht="45" customHeight="1">
      <c r="A287" s="220"/>
      <c r="B287" s="223"/>
      <c r="C287" s="50" t="s">
        <v>19</v>
      </c>
      <c r="D287" s="72"/>
      <c r="E287" s="72"/>
      <c r="F287" s="73"/>
      <c r="G287" s="73"/>
      <c r="H287" s="76"/>
      <c r="N287" s="47"/>
    </row>
    <row r="288" spans="1:14" ht="20.100000000000001" customHeight="1">
      <c r="A288" s="220"/>
      <c r="B288" s="223"/>
      <c r="C288" s="50" t="s">
        <v>20</v>
      </c>
      <c r="D288" s="69"/>
      <c r="E288" s="70"/>
      <c r="F288" s="70"/>
      <c r="G288" s="70"/>
      <c r="H288" s="71"/>
      <c r="N288" s="47"/>
    </row>
    <row r="289" spans="1:14" ht="20.100000000000001" customHeight="1">
      <c r="A289" s="221"/>
      <c r="B289" s="224"/>
      <c r="C289" s="55" t="s">
        <v>22</v>
      </c>
      <c r="D289" s="56"/>
      <c r="E289" s="57"/>
      <c r="F289" s="57"/>
      <c r="G289" s="57"/>
      <c r="H289" s="58"/>
    </row>
    <row r="290" spans="1:14" ht="30" customHeight="1">
      <c r="A290" s="219">
        <v>2</v>
      </c>
      <c r="B290" s="222" t="str">
        <f>$B$11</f>
        <v>15:00
~
15:50</v>
      </c>
      <c r="C290" s="54" t="s">
        <v>18</v>
      </c>
      <c r="D290" s="68"/>
      <c r="E290" s="68"/>
      <c r="F290" s="74"/>
      <c r="G290" s="74"/>
      <c r="H290" s="77"/>
    </row>
    <row r="291" spans="1:14" ht="45" customHeight="1">
      <c r="A291" s="220"/>
      <c r="B291" s="223"/>
      <c r="C291" s="50" t="s">
        <v>19</v>
      </c>
      <c r="D291" s="72"/>
      <c r="E291" s="72"/>
      <c r="F291" s="72"/>
      <c r="G291" s="72"/>
      <c r="H291" s="78"/>
    </row>
    <row r="292" spans="1:14" ht="20.100000000000001" customHeight="1">
      <c r="A292" s="220"/>
      <c r="B292" s="223"/>
      <c r="C292" s="50" t="s">
        <v>20</v>
      </c>
      <c r="D292" s="69"/>
      <c r="E292" s="70"/>
      <c r="F292" s="70"/>
      <c r="G292" s="70"/>
      <c r="H292" s="71"/>
    </row>
    <row r="293" spans="1:14" ht="20.100000000000001" customHeight="1">
      <c r="A293" s="221"/>
      <c r="B293" s="224"/>
      <c r="C293" s="55" t="s">
        <v>22</v>
      </c>
      <c r="D293" s="56"/>
      <c r="E293" s="59"/>
      <c r="F293" s="57"/>
      <c r="G293" s="57"/>
      <c r="H293" s="58"/>
    </row>
    <row r="294" spans="1:14" ht="30" customHeight="1">
      <c r="A294" s="219">
        <v>3</v>
      </c>
      <c r="B294" s="222" t="str">
        <f>$B$15</f>
        <v>16:00
~
17:00</v>
      </c>
      <c r="C294" s="54" t="s">
        <v>18</v>
      </c>
      <c r="D294" s="68"/>
      <c r="E294" s="68"/>
      <c r="F294" s="74"/>
      <c r="G294" s="74"/>
      <c r="H294" s="77"/>
    </row>
    <row r="295" spans="1:14" ht="45" customHeight="1">
      <c r="A295" s="220"/>
      <c r="B295" s="223"/>
      <c r="C295" s="50" t="s">
        <v>19</v>
      </c>
      <c r="D295" s="72"/>
      <c r="E295" s="72"/>
      <c r="F295" s="72"/>
      <c r="G295" s="72"/>
      <c r="H295" s="78"/>
    </row>
    <row r="296" spans="1:14" ht="20.100000000000001" customHeight="1">
      <c r="A296" s="220"/>
      <c r="B296" s="223"/>
      <c r="C296" s="50" t="s">
        <v>20</v>
      </c>
      <c r="D296" s="69"/>
      <c r="E296" s="70"/>
      <c r="F296" s="70"/>
      <c r="G296" s="70"/>
      <c r="H296" s="71"/>
    </row>
    <row r="297" spans="1:14" ht="20.100000000000001" customHeight="1" thickBot="1">
      <c r="A297" s="225"/>
      <c r="B297" s="226"/>
      <c r="C297" s="60" t="s">
        <v>22</v>
      </c>
      <c r="D297" s="61"/>
      <c r="E297" s="62"/>
      <c r="F297" s="62"/>
      <c r="G297" s="62"/>
      <c r="H297" s="63"/>
    </row>
    <row r="299" spans="1:14" s="1" customFormat="1" ht="45" customHeight="1">
      <c r="A299" s="241" t="str">
        <f>YEAR(D301) &amp; "년 " &amp; MONTH(D301) &amp; "월" &amp;" "&amp; WEEKNUM(D301,2)-WEEKNUM(D301-DAY(D301)+1,2) &amp; "주차 시간표"</f>
        <v>1900년 1월 3주차 시간표</v>
      </c>
      <c r="B299" s="241"/>
      <c r="C299" s="241"/>
      <c r="D299" s="241"/>
      <c r="E299" s="241"/>
      <c r="F299" s="241"/>
      <c r="G299" s="241"/>
      <c r="H299" s="241"/>
    </row>
    <row r="300" spans="1:14" ht="5.0999999999999996" customHeight="1" thickBot="1">
      <c r="A300" s="3"/>
      <c r="B300" s="3"/>
      <c r="C300" s="3"/>
      <c r="D300" s="3"/>
      <c r="E300" s="3"/>
      <c r="F300" s="242"/>
      <c r="G300" s="242"/>
      <c r="H300" s="242"/>
    </row>
    <row r="301" spans="1:14" ht="15" customHeight="1">
      <c r="A301" s="215" t="s">
        <v>1</v>
      </c>
      <c r="B301" s="217" t="s">
        <v>2</v>
      </c>
      <c r="C301" s="217" t="s">
        <v>24</v>
      </c>
      <c r="D301" s="51">
        <f>D284+7</f>
        <v>21</v>
      </c>
      <c r="E301" s="51">
        <f>D301+1</f>
        <v>22</v>
      </c>
      <c r="F301" s="51">
        <f>E301+1</f>
        <v>23</v>
      </c>
      <c r="G301" s="51">
        <f>F301+1</f>
        <v>24</v>
      </c>
      <c r="H301" s="52">
        <f>G301+1</f>
        <v>25</v>
      </c>
      <c r="J301" s="46"/>
    </row>
    <row r="302" spans="1:14" ht="15" customHeight="1">
      <c r="A302" s="216"/>
      <c r="B302" s="218"/>
      <c r="C302" s="218"/>
      <c r="D302" s="53">
        <f>D301</f>
        <v>21</v>
      </c>
      <c r="E302" s="53">
        <f t="shared" ref="E302" si="19">E301</f>
        <v>22</v>
      </c>
      <c r="F302" s="53">
        <f t="shared" ref="F302" si="20">F301</f>
        <v>23</v>
      </c>
      <c r="G302" s="53">
        <f t="shared" ref="G302" si="21">G301</f>
        <v>24</v>
      </c>
      <c r="H302" s="53">
        <f t="shared" ref="H302" si="22">H301</f>
        <v>25</v>
      </c>
      <c r="J302" s="47"/>
    </row>
    <row r="303" spans="1:14" ht="30" customHeight="1">
      <c r="A303" s="219">
        <v>1</v>
      </c>
      <c r="B303" s="222" t="str">
        <f>$B$7</f>
        <v>14:00
~
14:50</v>
      </c>
      <c r="C303" s="54" t="s">
        <v>18</v>
      </c>
      <c r="D303" s="68"/>
      <c r="E303" s="68"/>
      <c r="F303" s="68"/>
      <c r="G303" s="68"/>
      <c r="H303" s="75"/>
    </row>
    <row r="304" spans="1:14" ht="45" customHeight="1">
      <c r="A304" s="220"/>
      <c r="B304" s="223"/>
      <c r="C304" s="50" t="s">
        <v>19</v>
      </c>
      <c r="D304" s="72"/>
      <c r="E304" s="72"/>
      <c r="F304" s="73"/>
      <c r="G304" s="73"/>
      <c r="H304" s="76"/>
      <c r="N304" s="47"/>
    </row>
    <row r="305" spans="1:14" ht="20.100000000000001" customHeight="1">
      <c r="A305" s="220"/>
      <c r="B305" s="223"/>
      <c r="C305" s="50" t="s">
        <v>20</v>
      </c>
      <c r="D305" s="69"/>
      <c r="E305" s="70"/>
      <c r="F305" s="70"/>
      <c r="G305" s="70"/>
      <c r="H305" s="71"/>
      <c r="N305" s="47"/>
    </row>
    <row r="306" spans="1:14" ht="20.100000000000001" customHeight="1">
      <c r="A306" s="221"/>
      <c r="B306" s="224"/>
      <c r="C306" s="55" t="s">
        <v>22</v>
      </c>
      <c r="D306" s="56"/>
      <c r="E306" s="57"/>
      <c r="F306" s="57"/>
      <c r="G306" s="57"/>
      <c r="H306" s="58"/>
    </row>
    <row r="307" spans="1:14" ht="30" customHeight="1">
      <c r="A307" s="219">
        <v>2</v>
      </c>
      <c r="B307" s="222" t="str">
        <f>$B$11</f>
        <v>15:00
~
15:50</v>
      </c>
      <c r="C307" s="54" t="s">
        <v>18</v>
      </c>
      <c r="D307" s="68"/>
      <c r="E307" s="68"/>
      <c r="F307" s="74"/>
      <c r="G307" s="74"/>
      <c r="H307" s="77"/>
    </row>
    <row r="308" spans="1:14" ht="45" customHeight="1">
      <c r="A308" s="220"/>
      <c r="B308" s="223"/>
      <c r="C308" s="50" t="s">
        <v>19</v>
      </c>
      <c r="D308" s="72"/>
      <c r="E308" s="72"/>
      <c r="F308" s="72"/>
      <c r="G308" s="72"/>
      <c r="H308" s="78"/>
    </row>
    <row r="309" spans="1:14" ht="20.100000000000001" customHeight="1">
      <c r="A309" s="220"/>
      <c r="B309" s="223"/>
      <c r="C309" s="50" t="s">
        <v>20</v>
      </c>
      <c r="D309" s="69"/>
      <c r="E309" s="70"/>
      <c r="F309" s="70"/>
      <c r="G309" s="70"/>
      <c r="H309" s="71"/>
    </row>
    <row r="310" spans="1:14" ht="20.100000000000001" customHeight="1">
      <c r="A310" s="221"/>
      <c r="B310" s="224"/>
      <c r="C310" s="55" t="s">
        <v>22</v>
      </c>
      <c r="D310" s="56"/>
      <c r="E310" s="59"/>
      <c r="F310" s="57"/>
      <c r="G310" s="57"/>
      <c r="H310" s="58"/>
    </row>
    <row r="311" spans="1:14" ht="30" customHeight="1">
      <c r="A311" s="219">
        <v>3</v>
      </c>
      <c r="B311" s="222" t="str">
        <f>$B$15</f>
        <v>16:00
~
17:00</v>
      </c>
      <c r="C311" s="54" t="s">
        <v>18</v>
      </c>
      <c r="D311" s="68"/>
      <c r="E311" s="68"/>
      <c r="F311" s="74"/>
      <c r="G311" s="74"/>
      <c r="H311" s="77"/>
    </row>
    <row r="312" spans="1:14" ht="45" customHeight="1">
      <c r="A312" s="220"/>
      <c r="B312" s="223"/>
      <c r="C312" s="50" t="s">
        <v>19</v>
      </c>
      <c r="D312" s="72"/>
      <c r="E312" s="72"/>
      <c r="F312" s="72"/>
      <c r="G312" s="72"/>
      <c r="H312" s="78"/>
    </row>
    <row r="313" spans="1:14" ht="20.100000000000001" customHeight="1">
      <c r="A313" s="220"/>
      <c r="B313" s="223"/>
      <c r="C313" s="50" t="s">
        <v>20</v>
      </c>
      <c r="D313" s="69"/>
      <c r="E313" s="70"/>
      <c r="F313" s="70"/>
      <c r="G313" s="70"/>
      <c r="H313" s="71"/>
    </row>
    <row r="314" spans="1:14" ht="20.100000000000001" customHeight="1" thickBot="1">
      <c r="A314" s="225"/>
      <c r="B314" s="226"/>
      <c r="C314" s="60" t="s">
        <v>22</v>
      </c>
      <c r="D314" s="61"/>
      <c r="E314" s="62"/>
      <c r="F314" s="62"/>
      <c r="G314" s="62"/>
      <c r="H314" s="63"/>
    </row>
    <row r="316" spans="1:14" s="1" customFormat="1" ht="45" customHeight="1" thickBot="1">
      <c r="A316" s="227" t="str">
        <f>YEAR(D320) &amp; "년 " &amp; MONTH(D320) &amp; "월" &amp;" "&amp; WEEKNUM(D320,2)-WEEKNUM(D320-DAY(D320)+1,2) &amp; "주차 시간표"</f>
        <v>1900년 1월 4주차 시간표</v>
      </c>
      <c r="B316" s="227"/>
      <c r="C316" s="227"/>
      <c r="D316" s="227"/>
      <c r="E316" s="227"/>
      <c r="F316" s="227"/>
      <c r="G316" s="227"/>
      <c r="H316" s="227"/>
    </row>
    <row r="317" spans="1:14" s="1" customFormat="1" ht="30" customHeight="1">
      <c r="A317" s="228" t="s">
        <v>23</v>
      </c>
      <c r="B317" s="229"/>
      <c r="C317" s="230" t="str">
        <f>$C$2</f>
        <v>반찬조리실무과정 8회</v>
      </c>
      <c r="D317" s="231"/>
      <c r="E317" s="232"/>
      <c r="F317" s="100" t="s">
        <v>25</v>
      </c>
      <c r="G317" s="230" t="str">
        <f>$G$2</f>
        <v>14:00~17:00</v>
      </c>
      <c r="H317" s="233"/>
    </row>
    <row r="318" spans="1:14" s="1" customFormat="1" ht="30" customHeight="1" thickBot="1">
      <c r="A318" s="234" t="s">
        <v>21</v>
      </c>
      <c r="B318" s="235"/>
      <c r="C318" s="236" t="str">
        <f>$C$3</f>
        <v>2022.11.09~2023.01.11 (총훈련일46일, 138시간)</v>
      </c>
      <c r="D318" s="237"/>
      <c r="E318" s="238"/>
      <c r="F318" s="101" t="s">
        <v>22</v>
      </c>
      <c r="G318" s="239" t="str">
        <f>$G$3</f>
        <v>김경분</v>
      </c>
      <c r="H318" s="240"/>
    </row>
    <row r="319" spans="1:14" ht="5.0999999999999996" customHeight="1" thickBot="1">
      <c r="A319" s="3"/>
      <c r="B319" s="3"/>
      <c r="C319" s="3"/>
      <c r="D319" s="3"/>
      <c r="E319" s="3"/>
      <c r="F319" s="214"/>
      <c r="G319" s="214"/>
      <c r="H319" s="214"/>
    </row>
    <row r="320" spans="1:14" ht="15" customHeight="1">
      <c r="A320" s="215" t="s">
        <v>1</v>
      </c>
      <c r="B320" s="217" t="s">
        <v>2</v>
      </c>
      <c r="C320" s="217" t="s">
        <v>24</v>
      </c>
      <c r="D320" s="51">
        <f>D301+7</f>
        <v>28</v>
      </c>
      <c r="E320" s="51">
        <f>D320+1</f>
        <v>29</v>
      </c>
      <c r="F320" s="51">
        <f>E320+1</f>
        <v>30</v>
      </c>
      <c r="G320" s="51">
        <f>F320+1</f>
        <v>31</v>
      </c>
      <c r="H320" s="52">
        <f>G320+1</f>
        <v>32</v>
      </c>
      <c r="J320" s="46"/>
    </row>
    <row r="321" spans="1:14" ht="15" customHeight="1">
      <c r="A321" s="216"/>
      <c r="B321" s="218"/>
      <c r="C321" s="218"/>
      <c r="D321" s="53">
        <f>D320</f>
        <v>28</v>
      </c>
      <c r="E321" s="53">
        <f t="shared" ref="E321" si="23">E320</f>
        <v>29</v>
      </c>
      <c r="F321" s="53">
        <f t="shared" ref="F321" si="24">F320</f>
        <v>30</v>
      </c>
      <c r="G321" s="53">
        <f t="shared" ref="G321" si="25">G320</f>
        <v>31</v>
      </c>
      <c r="H321" s="53">
        <f t="shared" ref="H321" si="26">H320</f>
        <v>32</v>
      </c>
      <c r="J321" s="47"/>
    </row>
    <row r="322" spans="1:14" ht="30" customHeight="1">
      <c r="A322" s="219">
        <v>1</v>
      </c>
      <c r="B322" s="222" t="str">
        <f>$B$7</f>
        <v>14:00
~
14:50</v>
      </c>
      <c r="C322" s="54" t="s">
        <v>18</v>
      </c>
      <c r="D322" s="68"/>
      <c r="E322" s="68"/>
      <c r="F322" s="68"/>
      <c r="G322" s="68"/>
      <c r="H322" s="75"/>
    </row>
    <row r="323" spans="1:14" ht="45" customHeight="1">
      <c r="A323" s="220"/>
      <c r="B323" s="223"/>
      <c r="C323" s="50" t="s">
        <v>19</v>
      </c>
      <c r="D323" s="72"/>
      <c r="E323" s="72"/>
      <c r="F323" s="73"/>
      <c r="G323" s="73"/>
      <c r="H323" s="76"/>
      <c r="N323" s="47"/>
    </row>
    <row r="324" spans="1:14" ht="20.100000000000001" customHeight="1">
      <c r="A324" s="220"/>
      <c r="B324" s="223"/>
      <c r="C324" s="50" t="s">
        <v>20</v>
      </c>
      <c r="D324" s="69"/>
      <c r="E324" s="70"/>
      <c r="F324" s="70"/>
      <c r="G324" s="70"/>
      <c r="H324" s="71"/>
      <c r="N324" s="47"/>
    </row>
    <row r="325" spans="1:14" ht="20.100000000000001" customHeight="1">
      <c r="A325" s="221"/>
      <c r="B325" s="224"/>
      <c r="C325" s="55" t="s">
        <v>22</v>
      </c>
      <c r="D325" s="56"/>
      <c r="E325" s="57"/>
      <c r="F325" s="57"/>
      <c r="G325" s="57"/>
      <c r="H325" s="58"/>
    </row>
    <row r="326" spans="1:14" ht="30" customHeight="1">
      <c r="A326" s="219">
        <v>2</v>
      </c>
      <c r="B326" s="222" t="str">
        <f>$B$11</f>
        <v>15:00
~
15:50</v>
      </c>
      <c r="C326" s="54" t="s">
        <v>18</v>
      </c>
      <c r="D326" s="68"/>
      <c r="E326" s="68"/>
      <c r="F326" s="74"/>
      <c r="G326" s="74"/>
      <c r="H326" s="77"/>
    </row>
    <row r="327" spans="1:14" ht="45" customHeight="1">
      <c r="A327" s="220"/>
      <c r="B327" s="223"/>
      <c r="C327" s="50" t="s">
        <v>19</v>
      </c>
      <c r="D327" s="72"/>
      <c r="E327" s="72"/>
      <c r="F327" s="72"/>
      <c r="G327" s="72"/>
      <c r="H327" s="78"/>
    </row>
    <row r="328" spans="1:14" ht="20.100000000000001" customHeight="1">
      <c r="A328" s="220"/>
      <c r="B328" s="223"/>
      <c r="C328" s="50" t="s">
        <v>20</v>
      </c>
      <c r="D328" s="69"/>
      <c r="E328" s="70"/>
      <c r="F328" s="70"/>
      <c r="G328" s="70"/>
      <c r="H328" s="71"/>
    </row>
    <row r="329" spans="1:14" ht="20.100000000000001" customHeight="1">
      <c r="A329" s="221"/>
      <c r="B329" s="224"/>
      <c r="C329" s="55" t="s">
        <v>22</v>
      </c>
      <c r="D329" s="56"/>
      <c r="E329" s="59"/>
      <c r="F329" s="57"/>
      <c r="G329" s="57"/>
      <c r="H329" s="58"/>
    </row>
    <row r="330" spans="1:14" ht="30" customHeight="1">
      <c r="A330" s="219">
        <v>3</v>
      </c>
      <c r="B330" s="222" t="str">
        <f>$B$15</f>
        <v>16:00
~
17:00</v>
      </c>
      <c r="C330" s="54" t="s">
        <v>18</v>
      </c>
      <c r="D330" s="68"/>
      <c r="E330" s="68"/>
      <c r="F330" s="74"/>
      <c r="G330" s="74"/>
      <c r="H330" s="77"/>
    </row>
    <row r="331" spans="1:14" ht="45" customHeight="1">
      <c r="A331" s="220"/>
      <c r="B331" s="223"/>
      <c r="C331" s="50" t="s">
        <v>19</v>
      </c>
      <c r="D331" s="72"/>
      <c r="E331" s="72"/>
      <c r="F331" s="72"/>
      <c r="G331" s="72"/>
      <c r="H331" s="78"/>
    </row>
    <row r="332" spans="1:14" ht="20.100000000000001" customHeight="1">
      <c r="A332" s="220"/>
      <c r="B332" s="223"/>
      <c r="C332" s="50" t="s">
        <v>20</v>
      </c>
      <c r="D332" s="69"/>
      <c r="E332" s="70"/>
      <c r="F332" s="70"/>
      <c r="G332" s="70"/>
      <c r="H332" s="71"/>
    </row>
    <row r="333" spans="1:14" ht="20.100000000000001" customHeight="1" thickBot="1">
      <c r="A333" s="225"/>
      <c r="B333" s="226"/>
      <c r="C333" s="60" t="s">
        <v>22</v>
      </c>
      <c r="D333" s="61"/>
      <c r="E333" s="62"/>
      <c r="F333" s="62"/>
      <c r="G333" s="62"/>
      <c r="H333" s="63"/>
    </row>
    <row r="335" spans="1:14" s="1" customFormat="1" ht="45" customHeight="1">
      <c r="A335" s="241" t="str">
        <f>YEAR(D337) &amp; "년 " &amp; MONTH(D337) &amp; "월" &amp;" "&amp; WEEKNUM(D337,2)-WEEKNUM(D337-DAY(D337)+1,2) &amp; "주차 시간표"</f>
        <v>1900년 2월 0주차 시간표</v>
      </c>
      <c r="B335" s="241"/>
      <c r="C335" s="241"/>
      <c r="D335" s="241"/>
      <c r="E335" s="241"/>
      <c r="F335" s="241"/>
      <c r="G335" s="241"/>
      <c r="H335" s="241"/>
    </row>
    <row r="336" spans="1:14" ht="5.0999999999999996" customHeight="1" thickBot="1">
      <c r="A336" s="3"/>
      <c r="B336" s="3"/>
      <c r="C336" s="3"/>
      <c r="D336" s="3"/>
      <c r="E336" s="3"/>
      <c r="F336" s="242"/>
      <c r="G336" s="242"/>
      <c r="H336" s="242"/>
    </row>
    <row r="337" spans="1:14" ht="15" customHeight="1">
      <c r="A337" s="215" t="s">
        <v>1</v>
      </c>
      <c r="B337" s="217" t="s">
        <v>2</v>
      </c>
      <c r="C337" s="217" t="s">
        <v>24</v>
      </c>
      <c r="D337" s="51">
        <f>D320+7</f>
        <v>35</v>
      </c>
      <c r="E337" s="51">
        <f>D337+1</f>
        <v>36</v>
      </c>
      <c r="F337" s="51">
        <f>E337+1</f>
        <v>37</v>
      </c>
      <c r="G337" s="51">
        <f>F337+1</f>
        <v>38</v>
      </c>
      <c r="H337" s="52">
        <f>G337+1</f>
        <v>39</v>
      </c>
      <c r="J337" s="46"/>
    </row>
    <row r="338" spans="1:14" ht="15" customHeight="1">
      <c r="A338" s="216"/>
      <c r="B338" s="218"/>
      <c r="C338" s="218"/>
      <c r="D338" s="53">
        <f>D337</f>
        <v>35</v>
      </c>
      <c r="E338" s="53">
        <f t="shared" ref="E338" si="27">E337</f>
        <v>36</v>
      </c>
      <c r="F338" s="53">
        <f t="shared" ref="F338" si="28">F337</f>
        <v>37</v>
      </c>
      <c r="G338" s="53">
        <f t="shared" ref="G338" si="29">G337</f>
        <v>38</v>
      </c>
      <c r="H338" s="53">
        <f t="shared" ref="H338" si="30">H337</f>
        <v>39</v>
      </c>
      <c r="J338" s="47"/>
    </row>
    <row r="339" spans="1:14" ht="30" customHeight="1">
      <c r="A339" s="219">
        <v>1</v>
      </c>
      <c r="B339" s="222" t="str">
        <f>$B$7</f>
        <v>14:00
~
14:50</v>
      </c>
      <c r="C339" s="54" t="s">
        <v>18</v>
      </c>
      <c r="D339" s="68"/>
      <c r="E339" s="68"/>
      <c r="F339" s="68"/>
      <c r="G339" s="68"/>
      <c r="H339" s="75"/>
    </row>
    <row r="340" spans="1:14" ht="45" customHeight="1">
      <c r="A340" s="220"/>
      <c r="B340" s="223"/>
      <c r="C340" s="50" t="s">
        <v>19</v>
      </c>
      <c r="D340" s="72"/>
      <c r="E340" s="72"/>
      <c r="F340" s="73"/>
      <c r="G340" s="73"/>
      <c r="H340" s="76"/>
      <c r="N340" s="47"/>
    </row>
    <row r="341" spans="1:14" ht="20.100000000000001" customHeight="1">
      <c r="A341" s="220"/>
      <c r="B341" s="223"/>
      <c r="C341" s="50" t="s">
        <v>20</v>
      </c>
      <c r="D341" s="69"/>
      <c r="E341" s="70"/>
      <c r="F341" s="70"/>
      <c r="G341" s="70"/>
      <c r="H341" s="71"/>
      <c r="N341" s="47"/>
    </row>
    <row r="342" spans="1:14" ht="20.100000000000001" customHeight="1">
      <c r="A342" s="221"/>
      <c r="B342" s="224"/>
      <c r="C342" s="55" t="s">
        <v>22</v>
      </c>
      <c r="D342" s="56"/>
      <c r="E342" s="57"/>
      <c r="F342" s="57"/>
      <c r="G342" s="57"/>
      <c r="H342" s="58"/>
    </row>
    <row r="343" spans="1:14" ht="30" customHeight="1">
      <c r="A343" s="219">
        <v>2</v>
      </c>
      <c r="B343" s="222" t="str">
        <f>$B$11</f>
        <v>15:00
~
15:50</v>
      </c>
      <c r="C343" s="54" t="s">
        <v>18</v>
      </c>
      <c r="D343" s="68"/>
      <c r="E343" s="68"/>
      <c r="F343" s="74"/>
      <c r="G343" s="74"/>
      <c r="H343" s="77"/>
    </row>
    <row r="344" spans="1:14" ht="45" customHeight="1">
      <c r="A344" s="220"/>
      <c r="B344" s="223"/>
      <c r="C344" s="50" t="s">
        <v>19</v>
      </c>
      <c r="D344" s="72"/>
      <c r="E344" s="72"/>
      <c r="F344" s="72"/>
      <c r="G344" s="72"/>
      <c r="H344" s="78"/>
    </row>
    <row r="345" spans="1:14" ht="20.100000000000001" customHeight="1">
      <c r="A345" s="220"/>
      <c r="B345" s="223"/>
      <c r="C345" s="50" t="s">
        <v>20</v>
      </c>
      <c r="D345" s="69"/>
      <c r="E345" s="70"/>
      <c r="F345" s="70"/>
      <c r="G345" s="70"/>
      <c r="H345" s="71"/>
    </row>
    <row r="346" spans="1:14" ht="20.100000000000001" customHeight="1">
      <c r="A346" s="221"/>
      <c r="B346" s="224"/>
      <c r="C346" s="55" t="s">
        <v>22</v>
      </c>
      <c r="D346" s="56"/>
      <c r="E346" s="59"/>
      <c r="F346" s="57"/>
      <c r="G346" s="57"/>
      <c r="H346" s="58"/>
    </row>
    <row r="347" spans="1:14" ht="30" customHeight="1">
      <c r="A347" s="219">
        <v>3</v>
      </c>
      <c r="B347" s="222" t="str">
        <f>$B$15</f>
        <v>16:00
~
17:00</v>
      </c>
      <c r="C347" s="54" t="s">
        <v>18</v>
      </c>
      <c r="D347" s="68"/>
      <c r="E347" s="68"/>
      <c r="F347" s="74"/>
      <c r="G347" s="74"/>
      <c r="H347" s="77"/>
    </row>
    <row r="348" spans="1:14" ht="45" customHeight="1">
      <c r="A348" s="220"/>
      <c r="B348" s="223"/>
      <c r="C348" s="50" t="s">
        <v>19</v>
      </c>
      <c r="D348" s="72"/>
      <c r="E348" s="72"/>
      <c r="F348" s="72"/>
      <c r="G348" s="72"/>
      <c r="H348" s="78"/>
    </row>
    <row r="349" spans="1:14" ht="20.100000000000001" customHeight="1">
      <c r="A349" s="220"/>
      <c r="B349" s="223"/>
      <c r="C349" s="50" t="s">
        <v>20</v>
      </c>
      <c r="D349" s="69"/>
      <c r="E349" s="70"/>
      <c r="F349" s="70"/>
      <c r="G349" s="70"/>
      <c r="H349" s="71"/>
    </row>
    <row r="350" spans="1:14" ht="20.100000000000001" customHeight="1" thickBot="1">
      <c r="A350" s="225"/>
      <c r="B350" s="226"/>
      <c r="C350" s="60" t="s">
        <v>22</v>
      </c>
      <c r="D350" s="61"/>
      <c r="E350" s="62"/>
      <c r="F350" s="62"/>
      <c r="G350" s="62"/>
      <c r="H350" s="63"/>
    </row>
    <row r="352" spans="1:14" s="1" customFormat="1" ht="45" customHeight="1" thickBot="1">
      <c r="A352" s="227" t="str">
        <f>YEAR(D356) &amp; "년 " &amp; MONTH(D356) &amp; "월" &amp;" "&amp; WEEKNUM(D356,2)-WEEKNUM(D356-DAY(D356)+1,2) &amp; "주차 시간표"</f>
        <v>1900년 2월 1주차 시간표</v>
      </c>
      <c r="B352" s="227"/>
      <c r="C352" s="227"/>
      <c r="D352" s="227"/>
      <c r="E352" s="227"/>
      <c r="F352" s="227"/>
      <c r="G352" s="227"/>
      <c r="H352" s="227"/>
    </row>
    <row r="353" spans="1:14" s="1" customFormat="1" ht="30" customHeight="1">
      <c r="A353" s="228" t="s">
        <v>23</v>
      </c>
      <c r="B353" s="229"/>
      <c r="C353" s="230" t="str">
        <f>$C$2</f>
        <v>반찬조리실무과정 8회</v>
      </c>
      <c r="D353" s="231"/>
      <c r="E353" s="232"/>
      <c r="F353" s="100" t="s">
        <v>25</v>
      </c>
      <c r="G353" s="230" t="str">
        <f>$G$2</f>
        <v>14:00~17:00</v>
      </c>
      <c r="H353" s="233"/>
    </row>
    <row r="354" spans="1:14" s="1" customFormat="1" ht="30" customHeight="1" thickBot="1">
      <c r="A354" s="234" t="s">
        <v>21</v>
      </c>
      <c r="B354" s="235"/>
      <c r="C354" s="236" t="str">
        <f>$C$3</f>
        <v>2022.11.09~2023.01.11 (총훈련일46일, 138시간)</v>
      </c>
      <c r="D354" s="237"/>
      <c r="E354" s="238"/>
      <c r="F354" s="101" t="s">
        <v>22</v>
      </c>
      <c r="G354" s="239" t="str">
        <f>$G$3</f>
        <v>김경분</v>
      </c>
      <c r="H354" s="240"/>
    </row>
    <row r="355" spans="1:14" ht="5.0999999999999996" customHeight="1" thickBot="1">
      <c r="A355" s="3"/>
      <c r="B355" s="3"/>
      <c r="C355" s="3"/>
      <c r="D355" s="3"/>
      <c r="E355" s="3"/>
      <c r="F355" s="214"/>
      <c r="G355" s="214"/>
      <c r="H355" s="214"/>
    </row>
    <row r="356" spans="1:14" ht="15" customHeight="1">
      <c r="A356" s="215" t="s">
        <v>1</v>
      </c>
      <c r="B356" s="217" t="s">
        <v>2</v>
      </c>
      <c r="C356" s="217" t="s">
        <v>24</v>
      </c>
      <c r="D356" s="51">
        <f>D337+7</f>
        <v>42</v>
      </c>
      <c r="E356" s="51">
        <f>D356+1</f>
        <v>43</v>
      </c>
      <c r="F356" s="51">
        <f>E356+1</f>
        <v>44</v>
      </c>
      <c r="G356" s="51">
        <f>F356+1</f>
        <v>45</v>
      </c>
      <c r="H356" s="52">
        <f>G356+1</f>
        <v>46</v>
      </c>
      <c r="J356" s="46"/>
    </row>
    <row r="357" spans="1:14" ht="15" customHeight="1">
      <c r="A357" s="216"/>
      <c r="B357" s="218"/>
      <c r="C357" s="218"/>
      <c r="D357" s="53">
        <f>D356</f>
        <v>42</v>
      </c>
      <c r="E357" s="53">
        <f t="shared" ref="E357" si="31">E356</f>
        <v>43</v>
      </c>
      <c r="F357" s="53">
        <f t="shared" ref="F357" si="32">F356</f>
        <v>44</v>
      </c>
      <c r="G357" s="53">
        <f t="shared" ref="G357" si="33">G356</f>
        <v>45</v>
      </c>
      <c r="H357" s="53">
        <f t="shared" ref="H357" si="34">H356</f>
        <v>46</v>
      </c>
      <c r="J357" s="47"/>
    </row>
    <row r="358" spans="1:14" ht="30" customHeight="1">
      <c r="A358" s="219">
        <v>1</v>
      </c>
      <c r="B358" s="222" t="str">
        <f>$B$7</f>
        <v>14:00
~
14:50</v>
      </c>
      <c r="C358" s="54" t="s">
        <v>18</v>
      </c>
      <c r="D358" s="68"/>
      <c r="E358" s="68"/>
      <c r="F358" s="68"/>
      <c r="G358" s="68"/>
      <c r="H358" s="75"/>
    </row>
    <row r="359" spans="1:14" ht="45" customHeight="1">
      <c r="A359" s="220"/>
      <c r="B359" s="223"/>
      <c r="C359" s="50" t="s">
        <v>19</v>
      </c>
      <c r="D359" s="72"/>
      <c r="E359" s="72"/>
      <c r="F359" s="73"/>
      <c r="G359" s="73"/>
      <c r="H359" s="76"/>
      <c r="N359" s="47"/>
    </row>
    <row r="360" spans="1:14" ht="20.100000000000001" customHeight="1">
      <c r="A360" s="220"/>
      <c r="B360" s="223"/>
      <c r="C360" s="50" t="s">
        <v>20</v>
      </c>
      <c r="D360" s="69"/>
      <c r="E360" s="70"/>
      <c r="F360" s="70"/>
      <c r="G360" s="70"/>
      <c r="H360" s="71"/>
      <c r="N360" s="47"/>
    </row>
    <row r="361" spans="1:14" ht="20.100000000000001" customHeight="1">
      <c r="A361" s="221"/>
      <c r="B361" s="224"/>
      <c r="C361" s="55" t="s">
        <v>22</v>
      </c>
      <c r="D361" s="56"/>
      <c r="E361" s="57"/>
      <c r="F361" s="57"/>
      <c r="G361" s="57"/>
      <c r="H361" s="58"/>
    </row>
    <row r="362" spans="1:14" ht="30" customHeight="1">
      <c r="A362" s="219">
        <v>2</v>
      </c>
      <c r="B362" s="222" t="str">
        <f>$B$11</f>
        <v>15:00
~
15:50</v>
      </c>
      <c r="C362" s="54" t="s">
        <v>18</v>
      </c>
      <c r="D362" s="68"/>
      <c r="E362" s="68"/>
      <c r="F362" s="74"/>
      <c r="G362" s="74"/>
      <c r="H362" s="77"/>
    </row>
    <row r="363" spans="1:14" ht="45" customHeight="1">
      <c r="A363" s="220"/>
      <c r="B363" s="223"/>
      <c r="C363" s="50" t="s">
        <v>19</v>
      </c>
      <c r="D363" s="72"/>
      <c r="E363" s="72"/>
      <c r="F363" s="72"/>
      <c r="G363" s="72"/>
      <c r="H363" s="78"/>
    </row>
    <row r="364" spans="1:14" ht="20.100000000000001" customHeight="1">
      <c r="A364" s="220"/>
      <c r="B364" s="223"/>
      <c r="C364" s="50" t="s">
        <v>20</v>
      </c>
      <c r="D364" s="69"/>
      <c r="E364" s="70"/>
      <c r="F364" s="70"/>
      <c r="G364" s="70"/>
      <c r="H364" s="71"/>
    </row>
    <row r="365" spans="1:14" ht="20.100000000000001" customHeight="1">
      <c r="A365" s="221"/>
      <c r="B365" s="224"/>
      <c r="C365" s="55" t="s">
        <v>22</v>
      </c>
      <c r="D365" s="56"/>
      <c r="E365" s="59"/>
      <c r="F365" s="57"/>
      <c r="G365" s="57"/>
      <c r="H365" s="58"/>
    </row>
    <row r="366" spans="1:14" ht="30" customHeight="1">
      <c r="A366" s="219">
        <v>3</v>
      </c>
      <c r="B366" s="222" t="str">
        <f>$B$15</f>
        <v>16:00
~
17:00</v>
      </c>
      <c r="C366" s="54" t="s">
        <v>18</v>
      </c>
      <c r="D366" s="68"/>
      <c r="E366" s="68"/>
      <c r="F366" s="74"/>
      <c r="G366" s="74"/>
      <c r="H366" s="77"/>
    </row>
    <row r="367" spans="1:14" ht="45" customHeight="1">
      <c r="A367" s="220"/>
      <c r="B367" s="223"/>
      <c r="C367" s="50" t="s">
        <v>19</v>
      </c>
      <c r="D367" s="72"/>
      <c r="E367" s="72"/>
      <c r="F367" s="72"/>
      <c r="G367" s="72"/>
      <c r="H367" s="78"/>
    </row>
    <row r="368" spans="1:14" ht="20.100000000000001" customHeight="1">
      <c r="A368" s="220"/>
      <c r="B368" s="223"/>
      <c r="C368" s="50" t="s">
        <v>20</v>
      </c>
      <c r="D368" s="69"/>
      <c r="E368" s="70"/>
      <c r="F368" s="70"/>
      <c r="G368" s="70"/>
      <c r="H368" s="71"/>
    </row>
    <row r="369" spans="1:14" ht="20.100000000000001" customHeight="1" thickBot="1">
      <c r="A369" s="225"/>
      <c r="B369" s="226"/>
      <c r="C369" s="60" t="s">
        <v>22</v>
      </c>
      <c r="D369" s="61"/>
      <c r="E369" s="62"/>
      <c r="F369" s="62"/>
      <c r="G369" s="62"/>
      <c r="H369" s="63"/>
    </row>
    <row r="371" spans="1:14" s="1" customFormat="1" ht="45" customHeight="1">
      <c r="A371" s="241" t="str">
        <f>YEAR(D373) &amp; "년 " &amp; MONTH(D373) &amp; "월" &amp;" "&amp; WEEKNUM(D373,2)-WEEKNUM(D373-DAY(D373)+1,2) &amp; "주차 시간표"</f>
        <v>1900년 2월 2주차 시간표</v>
      </c>
      <c r="B371" s="241"/>
      <c r="C371" s="241"/>
      <c r="D371" s="241"/>
      <c r="E371" s="241"/>
      <c r="F371" s="241"/>
      <c r="G371" s="241"/>
      <c r="H371" s="241"/>
    </row>
    <row r="372" spans="1:14" ht="5.0999999999999996" customHeight="1" thickBot="1">
      <c r="A372" s="3"/>
      <c r="B372" s="3"/>
      <c r="C372" s="3"/>
      <c r="D372" s="3"/>
      <c r="E372" s="3"/>
      <c r="F372" s="242"/>
      <c r="G372" s="242"/>
      <c r="H372" s="242"/>
    </row>
    <row r="373" spans="1:14" ht="15" customHeight="1">
      <c r="A373" s="215" t="s">
        <v>1</v>
      </c>
      <c r="B373" s="217" t="s">
        <v>2</v>
      </c>
      <c r="C373" s="217" t="s">
        <v>24</v>
      </c>
      <c r="D373" s="51">
        <f>D356+7</f>
        <v>49</v>
      </c>
      <c r="E373" s="51">
        <f>D373+1</f>
        <v>50</v>
      </c>
      <c r="F373" s="51">
        <f>E373+1</f>
        <v>51</v>
      </c>
      <c r="G373" s="51">
        <f>F373+1</f>
        <v>52</v>
      </c>
      <c r="H373" s="52">
        <f>G373+1</f>
        <v>53</v>
      </c>
      <c r="J373" s="46"/>
    </row>
    <row r="374" spans="1:14" ht="15" customHeight="1">
      <c r="A374" s="216"/>
      <c r="B374" s="218"/>
      <c r="C374" s="218"/>
      <c r="D374" s="53">
        <f>D373</f>
        <v>49</v>
      </c>
      <c r="E374" s="53">
        <f t="shared" ref="E374" si="35">E373</f>
        <v>50</v>
      </c>
      <c r="F374" s="53">
        <f t="shared" ref="F374" si="36">F373</f>
        <v>51</v>
      </c>
      <c r="G374" s="53">
        <f t="shared" ref="G374" si="37">G373</f>
        <v>52</v>
      </c>
      <c r="H374" s="53">
        <f t="shared" ref="H374" si="38">H373</f>
        <v>53</v>
      </c>
      <c r="J374" s="47"/>
    </row>
    <row r="375" spans="1:14" ht="30" customHeight="1">
      <c r="A375" s="219">
        <v>1</v>
      </c>
      <c r="B375" s="222" t="str">
        <f>$B$7</f>
        <v>14:00
~
14:50</v>
      </c>
      <c r="C375" s="54" t="s">
        <v>18</v>
      </c>
      <c r="D375" s="68"/>
      <c r="E375" s="68"/>
      <c r="F375" s="68"/>
      <c r="G375" s="68"/>
      <c r="H375" s="75"/>
    </row>
    <row r="376" spans="1:14" ht="45" customHeight="1">
      <c r="A376" s="220"/>
      <c r="B376" s="223"/>
      <c r="C376" s="50" t="s">
        <v>19</v>
      </c>
      <c r="D376" s="72"/>
      <c r="E376" s="72"/>
      <c r="F376" s="73"/>
      <c r="G376" s="73"/>
      <c r="H376" s="76"/>
      <c r="N376" s="47"/>
    </row>
    <row r="377" spans="1:14" ht="20.100000000000001" customHeight="1">
      <c r="A377" s="220"/>
      <c r="B377" s="223"/>
      <c r="C377" s="50" t="s">
        <v>20</v>
      </c>
      <c r="D377" s="69"/>
      <c r="E377" s="70"/>
      <c r="F377" s="70"/>
      <c r="G377" s="70"/>
      <c r="H377" s="71"/>
      <c r="N377" s="47"/>
    </row>
    <row r="378" spans="1:14" ht="20.100000000000001" customHeight="1">
      <c r="A378" s="221"/>
      <c r="B378" s="224"/>
      <c r="C378" s="55" t="s">
        <v>22</v>
      </c>
      <c r="D378" s="56"/>
      <c r="E378" s="57"/>
      <c r="F378" s="57"/>
      <c r="G378" s="57"/>
      <c r="H378" s="58"/>
    </row>
    <row r="379" spans="1:14" ht="30" customHeight="1">
      <c r="A379" s="219">
        <v>2</v>
      </c>
      <c r="B379" s="222" t="str">
        <f>$B$11</f>
        <v>15:00
~
15:50</v>
      </c>
      <c r="C379" s="54" t="s">
        <v>18</v>
      </c>
      <c r="D379" s="68"/>
      <c r="E379" s="68"/>
      <c r="F379" s="74"/>
      <c r="G379" s="74"/>
      <c r="H379" s="77"/>
    </row>
    <row r="380" spans="1:14" ht="45" customHeight="1">
      <c r="A380" s="220"/>
      <c r="B380" s="223"/>
      <c r="C380" s="50" t="s">
        <v>19</v>
      </c>
      <c r="D380" s="72"/>
      <c r="E380" s="72"/>
      <c r="F380" s="72"/>
      <c r="G380" s="72"/>
      <c r="H380" s="78"/>
    </row>
    <row r="381" spans="1:14" ht="20.100000000000001" customHeight="1">
      <c r="A381" s="220"/>
      <c r="B381" s="223"/>
      <c r="C381" s="50" t="s">
        <v>20</v>
      </c>
      <c r="D381" s="69"/>
      <c r="E381" s="70"/>
      <c r="F381" s="70"/>
      <c r="G381" s="70"/>
      <c r="H381" s="71"/>
    </row>
    <row r="382" spans="1:14" ht="20.100000000000001" customHeight="1">
      <c r="A382" s="221"/>
      <c r="B382" s="224"/>
      <c r="C382" s="55" t="s">
        <v>22</v>
      </c>
      <c r="D382" s="56"/>
      <c r="E382" s="59"/>
      <c r="F382" s="57"/>
      <c r="G382" s="57"/>
      <c r="H382" s="58"/>
    </row>
    <row r="383" spans="1:14" ht="30" customHeight="1">
      <c r="A383" s="219">
        <v>3</v>
      </c>
      <c r="B383" s="222" t="str">
        <f>$B$15</f>
        <v>16:00
~
17:00</v>
      </c>
      <c r="C383" s="54" t="s">
        <v>18</v>
      </c>
      <c r="D383" s="68"/>
      <c r="E383" s="68"/>
      <c r="F383" s="74"/>
      <c r="G383" s="74"/>
      <c r="H383" s="77"/>
    </row>
    <row r="384" spans="1:14" ht="45" customHeight="1">
      <c r="A384" s="220"/>
      <c r="B384" s="223"/>
      <c r="C384" s="50" t="s">
        <v>19</v>
      </c>
      <c r="D384" s="72"/>
      <c r="E384" s="72"/>
      <c r="F384" s="72"/>
      <c r="G384" s="72"/>
      <c r="H384" s="78"/>
    </row>
    <row r="385" spans="1:8" ht="20.100000000000001" customHeight="1">
      <c r="A385" s="220"/>
      <c r="B385" s="223"/>
      <c r="C385" s="50" t="s">
        <v>20</v>
      </c>
      <c r="D385" s="69"/>
      <c r="E385" s="70"/>
      <c r="F385" s="70"/>
      <c r="G385" s="70"/>
      <c r="H385" s="71"/>
    </row>
    <row r="386" spans="1:8" ht="20.100000000000001" customHeight="1" thickBot="1">
      <c r="A386" s="225"/>
      <c r="B386" s="226"/>
      <c r="C386" s="60" t="s">
        <v>22</v>
      </c>
      <c r="D386" s="61"/>
      <c r="E386" s="62"/>
      <c r="F386" s="62"/>
      <c r="G386" s="62"/>
      <c r="H386" s="63"/>
    </row>
  </sheetData>
  <mergeCells count="308">
    <mergeCell ref="F211:H211"/>
    <mergeCell ref="G210:H210"/>
    <mergeCell ref="G209:H209"/>
    <mergeCell ref="C210:E210"/>
    <mergeCell ref="C209:E209"/>
    <mergeCell ref="C175:C176"/>
    <mergeCell ref="A125:A128"/>
    <mergeCell ref="B125:B128"/>
    <mergeCell ref="C354:E354"/>
    <mergeCell ref="G354:H354"/>
    <mergeCell ref="F319:H319"/>
    <mergeCell ref="A320:A321"/>
    <mergeCell ref="B320:B321"/>
    <mergeCell ref="C320:C321"/>
    <mergeCell ref="F264:H264"/>
    <mergeCell ref="A265:A266"/>
    <mergeCell ref="B265:B266"/>
    <mergeCell ref="C265:C266"/>
    <mergeCell ref="A301:A302"/>
    <mergeCell ref="B301:B302"/>
    <mergeCell ref="C301:C302"/>
    <mergeCell ref="A303:A306"/>
    <mergeCell ref="B303:B306"/>
    <mergeCell ref="A209:B209"/>
    <mergeCell ref="A383:A386"/>
    <mergeCell ref="B383:B386"/>
    <mergeCell ref="A379:A382"/>
    <mergeCell ref="B379:B382"/>
    <mergeCell ref="A322:A325"/>
    <mergeCell ref="B322:B325"/>
    <mergeCell ref="A326:A329"/>
    <mergeCell ref="B326:B329"/>
    <mergeCell ref="A354:B354"/>
    <mergeCell ref="A371:H371"/>
    <mergeCell ref="F372:H372"/>
    <mergeCell ref="A373:A374"/>
    <mergeCell ref="B373:B374"/>
    <mergeCell ref="C373:C374"/>
    <mergeCell ref="A375:A378"/>
    <mergeCell ref="B375:B378"/>
    <mergeCell ref="A330:A333"/>
    <mergeCell ref="B330:B333"/>
    <mergeCell ref="A335:H335"/>
    <mergeCell ref="F336:H336"/>
    <mergeCell ref="A337:A338"/>
    <mergeCell ref="B337:B338"/>
    <mergeCell ref="C337:C338"/>
    <mergeCell ref="A339:A342"/>
    <mergeCell ref="F88:H88"/>
    <mergeCell ref="A129:A132"/>
    <mergeCell ref="B129:B132"/>
    <mergeCell ref="A123:A124"/>
    <mergeCell ref="B123:B124"/>
    <mergeCell ref="C123:C124"/>
    <mergeCell ref="A133:A136"/>
    <mergeCell ref="B133:B136"/>
    <mergeCell ref="A121:H121"/>
    <mergeCell ref="F122:H122"/>
    <mergeCell ref="C107:C108"/>
    <mergeCell ref="A89:A90"/>
    <mergeCell ref="B89:B90"/>
    <mergeCell ref="C89:C90"/>
    <mergeCell ref="A91:A94"/>
    <mergeCell ref="B91:B94"/>
    <mergeCell ref="A95:A98"/>
    <mergeCell ref="B95:B98"/>
    <mergeCell ref="A99:A102"/>
    <mergeCell ref="B99:B102"/>
    <mergeCell ref="A103:H103"/>
    <mergeCell ref="A104:B104"/>
    <mergeCell ref="C104:E104"/>
    <mergeCell ref="G104:H104"/>
    <mergeCell ref="B73:B74"/>
    <mergeCell ref="C73:C74"/>
    <mergeCell ref="A75:A78"/>
    <mergeCell ref="B75:B78"/>
    <mergeCell ref="A79:A82"/>
    <mergeCell ref="B79:B82"/>
    <mergeCell ref="A83:A86"/>
    <mergeCell ref="B83:B86"/>
    <mergeCell ref="A87:H87"/>
    <mergeCell ref="F72:H72"/>
    <mergeCell ref="A73:A74"/>
    <mergeCell ref="A316:H316"/>
    <mergeCell ref="A317:B317"/>
    <mergeCell ref="C317:E317"/>
    <mergeCell ref="G317:H317"/>
    <mergeCell ref="A318:B318"/>
    <mergeCell ref="C318:E318"/>
    <mergeCell ref="G318:H318"/>
    <mergeCell ref="A267:A270"/>
    <mergeCell ref="B267:B270"/>
    <mergeCell ref="F247:H247"/>
    <mergeCell ref="A248:A249"/>
    <mergeCell ref="B248:B249"/>
    <mergeCell ref="C248:C249"/>
    <mergeCell ref="A250:A253"/>
    <mergeCell ref="A294:A297"/>
    <mergeCell ref="B294:B297"/>
    <mergeCell ref="A286:A289"/>
    <mergeCell ref="B286:B289"/>
    <mergeCell ref="A290:A293"/>
    <mergeCell ref="B290:B293"/>
    <mergeCell ref="F174:H174"/>
    <mergeCell ref="A208:H208"/>
    <mergeCell ref="A210:B210"/>
    <mergeCell ref="A175:A176"/>
    <mergeCell ref="B175:B176"/>
    <mergeCell ref="A167:A170"/>
    <mergeCell ref="B167:B170"/>
    <mergeCell ref="A171:H171"/>
    <mergeCell ref="A172:B172"/>
    <mergeCell ref="C172:E172"/>
    <mergeCell ref="G172:H172"/>
    <mergeCell ref="A173:B173"/>
    <mergeCell ref="C173:E173"/>
    <mergeCell ref="G173:H173"/>
    <mergeCell ref="A143:A146"/>
    <mergeCell ref="B143:B146"/>
    <mergeCell ref="A147:A150"/>
    <mergeCell ref="B147:B150"/>
    <mergeCell ref="A151:A154"/>
    <mergeCell ref="B151:B154"/>
    <mergeCell ref="A163:A166"/>
    <mergeCell ref="B163:B166"/>
    <mergeCell ref="A107:A108"/>
    <mergeCell ref="B107:B108"/>
    <mergeCell ref="A109:A112"/>
    <mergeCell ref="B109:B112"/>
    <mergeCell ref="A113:A116"/>
    <mergeCell ref="B113:B116"/>
    <mergeCell ref="A117:A120"/>
    <mergeCell ref="B117:B120"/>
    <mergeCell ref="A155:H155"/>
    <mergeCell ref="F156:H156"/>
    <mergeCell ref="A157:A158"/>
    <mergeCell ref="B157:B158"/>
    <mergeCell ref="C157:C158"/>
    <mergeCell ref="A159:A162"/>
    <mergeCell ref="B159:B162"/>
    <mergeCell ref="A139:B139"/>
    <mergeCell ref="A19:H19"/>
    <mergeCell ref="F20:H20"/>
    <mergeCell ref="A21:A22"/>
    <mergeCell ref="B21:B22"/>
    <mergeCell ref="B27:B30"/>
    <mergeCell ref="A31:A34"/>
    <mergeCell ref="B31:B34"/>
    <mergeCell ref="A35:H35"/>
    <mergeCell ref="A37:B37"/>
    <mergeCell ref="A36:B36"/>
    <mergeCell ref="C36:E36"/>
    <mergeCell ref="G36:H36"/>
    <mergeCell ref="C21:C22"/>
    <mergeCell ref="A23:A26"/>
    <mergeCell ref="B23:B26"/>
    <mergeCell ref="A27:A30"/>
    <mergeCell ref="C37:E37"/>
    <mergeCell ref="G37:H37"/>
    <mergeCell ref="A7:A10"/>
    <mergeCell ref="B7:B10"/>
    <mergeCell ref="A1:H1"/>
    <mergeCell ref="G2:H2"/>
    <mergeCell ref="A11:A14"/>
    <mergeCell ref="B11:B14"/>
    <mergeCell ref="A15:A18"/>
    <mergeCell ref="B15:B18"/>
    <mergeCell ref="F4:H4"/>
    <mergeCell ref="A2:B2"/>
    <mergeCell ref="C2:E2"/>
    <mergeCell ref="B5:B6"/>
    <mergeCell ref="A5:A6"/>
    <mergeCell ref="A3:B3"/>
    <mergeCell ref="C3:E3"/>
    <mergeCell ref="G3:H3"/>
    <mergeCell ref="C5:C6"/>
    <mergeCell ref="F38:H38"/>
    <mergeCell ref="A39:A40"/>
    <mergeCell ref="B39:B40"/>
    <mergeCell ref="C39:C40"/>
    <mergeCell ref="A65:A68"/>
    <mergeCell ref="B65:B68"/>
    <mergeCell ref="A69:H69"/>
    <mergeCell ref="A41:A44"/>
    <mergeCell ref="B41:B44"/>
    <mergeCell ref="A45:A48"/>
    <mergeCell ref="B45:B48"/>
    <mergeCell ref="A49:A52"/>
    <mergeCell ref="B49:B52"/>
    <mergeCell ref="A70:B70"/>
    <mergeCell ref="C70:E70"/>
    <mergeCell ref="G70:H70"/>
    <mergeCell ref="A71:B71"/>
    <mergeCell ref="C71:E71"/>
    <mergeCell ref="G71:H71"/>
    <mergeCell ref="A53:H53"/>
    <mergeCell ref="F54:H54"/>
    <mergeCell ref="A55:A56"/>
    <mergeCell ref="B55:B56"/>
    <mergeCell ref="C55:C56"/>
    <mergeCell ref="A57:A60"/>
    <mergeCell ref="B57:B60"/>
    <mergeCell ref="A61:A64"/>
    <mergeCell ref="B61:B64"/>
    <mergeCell ref="A105:B105"/>
    <mergeCell ref="C105:E105"/>
    <mergeCell ref="G105:H105"/>
    <mergeCell ref="F106:H106"/>
    <mergeCell ref="A137:H137"/>
    <mergeCell ref="A138:B138"/>
    <mergeCell ref="C138:E138"/>
    <mergeCell ref="G138:H138"/>
    <mergeCell ref="C139:E139"/>
    <mergeCell ref="G139:H139"/>
    <mergeCell ref="F140:H140"/>
    <mergeCell ref="A141:A142"/>
    <mergeCell ref="B141:B142"/>
    <mergeCell ref="C141:C142"/>
    <mergeCell ref="B239:B242"/>
    <mergeCell ref="A177:A180"/>
    <mergeCell ref="B177:B180"/>
    <mergeCell ref="A181:A184"/>
    <mergeCell ref="B181:B184"/>
    <mergeCell ref="A185:A188"/>
    <mergeCell ref="B185:B188"/>
    <mergeCell ref="A191:H191"/>
    <mergeCell ref="F192:H192"/>
    <mergeCell ref="A193:A194"/>
    <mergeCell ref="B193:B194"/>
    <mergeCell ref="C193:C194"/>
    <mergeCell ref="A195:A198"/>
    <mergeCell ref="B195:B198"/>
    <mergeCell ref="A199:A202"/>
    <mergeCell ref="B199:B202"/>
    <mergeCell ref="A203:A206"/>
    <mergeCell ref="B203:B206"/>
    <mergeCell ref="A212:A213"/>
    <mergeCell ref="B212:B213"/>
    <mergeCell ref="C212:C213"/>
    <mergeCell ref="A271:A274"/>
    <mergeCell ref="B271:B274"/>
    <mergeCell ref="A275:A278"/>
    <mergeCell ref="B275:B278"/>
    <mergeCell ref="A280:H280"/>
    <mergeCell ref="A281:B281"/>
    <mergeCell ref="C281:E281"/>
    <mergeCell ref="G281:H281"/>
    <mergeCell ref="A214:A217"/>
    <mergeCell ref="B214:B217"/>
    <mergeCell ref="A218:A221"/>
    <mergeCell ref="B218:B221"/>
    <mergeCell ref="A222:A225"/>
    <mergeCell ref="B222:B225"/>
    <mergeCell ref="A227:H227"/>
    <mergeCell ref="F228:H228"/>
    <mergeCell ref="A229:A230"/>
    <mergeCell ref="B229:B230"/>
    <mergeCell ref="C229:C230"/>
    <mergeCell ref="A231:A234"/>
    <mergeCell ref="B231:B234"/>
    <mergeCell ref="A235:A238"/>
    <mergeCell ref="B235:B238"/>
    <mergeCell ref="A239:A242"/>
    <mergeCell ref="B250:B253"/>
    <mergeCell ref="A254:A257"/>
    <mergeCell ref="B254:B257"/>
    <mergeCell ref="A258:A261"/>
    <mergeCell ref="B258:B261"/>
    <mergeCell ref="A263:H263"/>
    <mergeCell ref="A244:H244"/>
    <mergeCell ref="A245:B245"/>
    <mergeCell ref="C245:E245"/>
    <mergeCell ref="G245:H245"/>
    <mergeCell ref="A246:B246"/>
    <mergeCell ref="C246:E246"/>
    <mergeCell ref="G246:H246"/>
    <mergeCell ref="A307:A310"/>
    <mergeCell ref="B307:B310"/>
    <mergeCell ref="A311:A314"/>
    <mergeCell ref="B311:B314"/>
    <mergeCell ref="A282:B282"/>
    <mergeCell ref="C282:E282"/>
    <mergeCell ref="G282:H282"/>
    <mergeCell ref="F283:H283"/>
    <mergeCell ref="A284:A285"/>
    <mergeCell ref="B284:B285"/>
    <mergeCell ref="C284:C285"/>
    <mergeCell ref="A299:H299"/>
    <mergeCell ref="F300:H300"/>
    <mergeCell ref="B339:B342"/>
    <mergeCell ref="A343:A346"/>
    <mergeCell ref="B343:B346"/>
    <mergeCell ref="A347:A350"/>
    <mergeCell ref="B347:B350"/>
    <mergeCell ref="A352:H352"/>
    <mergeCell ref="A353:B353"/>
    <mergeCell ref="C353:E353"/>
    <mergeCell ref="G353:H353"/>
    <mergeCell ref="F355:H355"/>
    <mergeCell ref="A356:A357"/>
    <mergeCell ref="B356:B357"/>
    <mergeCell ref="C356:C357"/>
    <mergeCell ref="A358:A361"/>
    <mergeCell ref="B358:B361"/>
    <mergeCell ref="A362:A365"/>
    <mergeCell ref="B362:B365"/>
    <mergeCell ref="A366:A369"/>
    <mergeCell ref="B366:B36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0" orientation="portrait" r:id="rId1"/>
  <headerFooter>
    <oddFooter>&amp;C&amp;G</oddFooter>
  </headerFooter>
  <rowBreaks count="1" manualBreakCount="1">
    <brk id="34" max="7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세부시간표</vt:lpstr>
      <vt:lpstr>세부시간표!Print_Area</vt:lpstr>
      <vt:lpstr>총괄표!Print_Area</vt:lpstr>
      <vt:lpstr>생태시간표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uramann</dc:creator>
  <cp:lastModifiedBy>ak</cp:lastModifiedBy>
  <cp:lastPrinted>2022-08-09T04:39:08Z</cp:lastPrinted>
  <dcterms:created xsi:type="dcterms:W3CDTF">2014-10-20T23:35:46Z</dcterms:created>
  <dcterms:modified xsi:type="dcterms:W3CDTF">2022-10-26T05:52:44Z</dcterms:modified>
</cp:coreProperties>
</file>